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ate-Filesv\総務課\02財政係\財政関係（市川）\R2財政（R2.4.1）\財政指標\【財政状況資料集】（旧財政分析比較表ほかH22～）\R5決算\1回目\"/>
    </mc:Choice>
  </mc:AlternateContent>
  <xr:revisionPtr revIDLastSave="0" documentId="13_ncr:1_{47553E1C-6CC9-4688-813A-607625941B5B}" xr6:coauthVersionLast="47" xr6:coauthVersionMax="47" xr10:uidLastSave="{00000000-0000-0000-0000-000000000000}"/>
  <bookViews>
    <workbookView xWindow="-108" yWindow="-108" windowWidth="23256" windowHeight="12456" tabRatio="78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BW34" i="10"/>
  <c r="BW35" i="10" s="1"/>
  <c r="BW36" i="10" s="1"/>
  <c r="BW37" i="10" s="1"/>
  <c r="BW38" i="10" s="1"/>
  <c r="BW39" i="10" s="1"/>
  <c r="BW40" i="10" s="1"/>
  <c r="BW41" i="10" s="1"/>
  <c r="BW42" i="10" s="1"/>
  <c r="BW43" i="10" s="1"/>
  <c r="BE34" i="10"/>
  <c r="C34" i="10"/>
  <c r="C35" i="10" s="1"/>
  <c r="CO34" i="10" l="1"/>
  <c r="CO35" i="10" s="1"/>
  <c r="CO36" i="10" s="1"/>
  <c r="C36"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alcChain>
</file>

<file path=xl/sharedStrings.xml><?xml version="1.0" encoding="utf-8"?>
<sst xmlns="http://schemas.openxmlformats.org/spreadsheetml/2006/main" count="1109" uniqueCount="573">
  <si>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</si>
  <si>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</si>
  <si>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</si>
  <si>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</si>
  <si>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</si>
  <si>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</si>
  <si>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</si>
  <si>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</si>
  <si>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</si>
  <si>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</si>
  <si>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</si>
  <si>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</si>
  <si>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</si>
  <si>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</si>
  <si>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</si>
  <si>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</si>
  <si>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</si>
  <si>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</si>
  <si>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</si>
  <si>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</si>
  <si>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</si>
  <si>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</si>
  <si>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</si>
  <si>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</si>
  <si>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</si>
  <si>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</si>
  <si>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</si>
  <si>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</si>
  <si>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</si>
  <si>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</si>
  <si>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</si>
  <si>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</si>
  <si>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</si>
  <si>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</si>
  <si>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</si>
  <si>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</si>
  <si>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</si>
  <si>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</si>
  <si>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</si>
  <si>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</si>
  <si>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</si>
  <si>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</si>
  <si>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</si>
  <si>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</si>
  <si>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</si>
  <si>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</si>
  <si>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</si>
  <si>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</si>
  <si>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</si>
  <si>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</si>
  <si>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</si>
  <si>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</si>
  <si>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</si>
  <si>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</si>
  <si>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</si>
  <si>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</si>
  <si>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</si>
  <si>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</si>
  <si>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</si>
  <si>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</si>
  <si>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</si>
  <si>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</si>
  <si>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</si>
  <si>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</si>
  <si>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</si>
  <si>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</si>
  <si>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</si>
  <si>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</si>
  <si>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</si>
  <si>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</si>
  <si>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</si>
  <si>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</si>
  <si>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</si>
  <si>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</si>
  <si>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</si>
  <si>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</si>
  <si>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</si>
  <si>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</si>
  <si>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</si>
  <si>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</si>
  <si>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</si>
  <si>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</si>
  <si>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</si>
  <si>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</si>
  <si>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</si>
  <si>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</si>
  <si>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</si>
  <si>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</si>
  <si>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</si>
  <si>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</si>
  <si>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</si>
  <si>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</si>
  <si>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</si>
  <si>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</si>
  <si>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立科町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</si>
  <si>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</si>
  <si>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</si>
  <si>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</si>
  <si>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</si>
  <si>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</si>
  <si>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</si>
  <si>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</si>
  <si>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</si>
  <si>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</si>
  <si>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</si>
  <si>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</si>
  <si>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</si>
  <si>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</si>
  <si>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</si>
  <si>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</si>
  <si>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</si>
  <si>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</si>
  <si>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</si>
  <si>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</si>
  <si>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</si>
  <si>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</si>
  <si>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</si>
  <si>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</si>
  <si>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</si>
  <si>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</si>
  <si>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</si>
  <si>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</si>
  <si>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</si>
  <si>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</si>
  <si>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</si>
  <si>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</si>
  <si>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</si>
  <si>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</si>
  <si>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</si>
  <si>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</si>
  <si>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</si>
  <si>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</si>
  <si>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</si>
  <si>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</si>
  <si>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</si>
  <si>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</si>
  <si>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</si>
  <si>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</si>
  <si>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</si>
  <si>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</si>
  <si>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</si>
  <si>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</si>
  <si>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</si>
  <si>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</si>
  <si>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</si>
  <si>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</si>
  <si>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</si>
  <si>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</si>
  <si>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</si>
  <si>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</si>
  <si>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</si>
  <si>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</si>
  <si>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</si>
  <si>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</si>
  <si>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</si>
  <si>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</si>
  <si>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</si>
  <si>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</si>
  <si>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</si>
  <si>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</si>
  <si>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</si>
  <si>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</si>
  <si>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</si>
  <si>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</si>
  <si>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</si>
  <si>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</si>
  <si>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</si>
  <si>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</si>
  <si>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</si>
  <si>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</si>
  <si>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</si>
  <si>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</si>
  <si>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</si>
  <si>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</si>
  <si>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</si>
  <si>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</si>
  <si>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</si>
  <si>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</si>
  <si>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</si>
  <si>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</si>
  <si>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</si>
  <si>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</si>
  <si>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</si>
  <si>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</si>
  <si>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</si>
  <si>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</si>
  <si>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</si>
  <si>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</si>
  <si>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</si>
  <si>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</si>
  <si>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</si>
  <si>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</si>
  <si>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</si>
  <si>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</si>
  <si>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</si>
  <si>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</si>
  <si>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</si>
  <si>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</si>
  <si>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</si>
  <si>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</si>
  <si>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</si>
  <si>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</si>
  <si>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</si>
  <si>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長野県立科町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</si>
  <si>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</si>
  <si>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</si>
  <si>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</si>
  <si>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</si>
  <si>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</si>
  <si>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</si>
  <si>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</si>
  <si>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</si>
  <si>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</si>
  <si>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</si>
  <si>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</si>
  <si>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</si>
  <si>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</si>
  <si>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</si>
  <si>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</si>
  <si>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</si>
  <si>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</si>
  <si>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</si>
  <si>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</si>
  <si>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</si>
  <si>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</si>
  <si>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</si>
  <si>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</si>
  <si>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</si>
  <si>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</si>
  <si>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</si>
  <si>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</si>
  <si>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</si>
  <si>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</si>
  <si>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</si>
  <si>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</si>
  <si>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</si>
  <si>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</si>
  <si>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</si>
  <si>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</si>
  <si>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</si>
  <si>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</si>
  <si>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</si>
  <si>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</si>
  <si>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</si>
  <si>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</si>
  <si>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</si>
  <si>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</si>
  <si>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</si>
  <si>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</si>
  <si>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</si>
  <si>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</si>
  <si>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</si>
  <si>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</si>
  <si>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</si>
  <si>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</si>
  <si>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</si>
  <si>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</si>
  <si>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</si>
  <si>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</si>
  <si>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</si>
  <si>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</si>
  <si>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</si>
  <si>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</si>
  <si>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</si>
  <si>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</si>
  <si>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</si>
  <si>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</si>
  <si>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</si>
  <si>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</si>
  <si>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</si>
  <si>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</si>
  <si>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</si>
  <si>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</si>
  <si>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</si>
  <si>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</si>
  <si>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</si>
  <si>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</si>
  <si>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</si>
  <si>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</si>
  <si>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</si>
  <si>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</si>
  <si>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</si>
  <si>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</si>
  <si>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</si>
  <si>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</si>
  <si>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</si>
  <si>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</si>
  <si>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</si>
  <si>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</si>
  <si>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</si>
  <si>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</si>
  <si>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</si>
  <si>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</si>
  <si>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</si>
  <si>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</si>
  <si>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</si>
  <si>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</si>
  <si>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</si>
  <si>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</si>
  <si>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</si>
  <si>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</si>
  <si>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</si>
  <si>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</si>
  <si>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</si>
  <si>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</si>
  <si>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</si>
  <si>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</si>
  <si>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</si>
  <si>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</si>
  <si>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</si>
  <si>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</si>
  <si>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</si>
  <si>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</si>
  <si>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</si>
  <si>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</si>
  <si>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</si>
  <si>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</si>
  <si>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</si>
  <si>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</si>
  <si>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</si>
  <si>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</si>
  <si>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</si>
  <si>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</si>
  <si>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</si>
  <si>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</si>
  <si>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</si>
  <si>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</si>
  <si>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</si>
  <si>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</si>
  <si>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</si>
  <si>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</si>
  <si>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</si>
  <si>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</si>
  <si>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</si>
  <si>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</si>
  <si>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</si>
  <si>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</si>
  <si>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</si>
  <si>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</si>
  <si>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</si>
  <si>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</si>
  <si>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</si>
  <si>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</si>
  <si>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</si>
  <si>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</si>
  <si>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</si>
  <si>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</si>
  <si>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</si>
  <si>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</si>
  <si>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</si>
  <si>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</si>
  <si>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</si>
  <si>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</si>
  <si>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長野県立科町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</si>
  <si>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</si>
  <si>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</si>
  <si>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</si>
  <si>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</si>
  <si>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</si>
  <si>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</si>
  <si>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</si>
  <si>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</si>
  <si>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</si>
  <si>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</si>
  <si>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</si>
  <si>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</si>
  <si>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</si>
  <si>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</si>
  <si>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</si>
  <si>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</si>
  <si>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</si>
  <si>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</si>
  <si>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</si>
  <si>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</si>
  <si>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立科町白樺高原下水道事業特別会計</t>
    <phoneticPr fontId="5"/>
  </si>
  <si>
    <t>立科町索道事業特別会計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</si>
  <si>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</si>
  <si>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</si>
  <si>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</si>
  <si>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</si>
  <si>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</si>
  <si>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</si>
  <si>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</si>
  <si>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</si>
  <si>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</si>
  <si>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</si>
  <si>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</si>
  <si>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</si>
  <si>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</si>
  <si>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立科町国民健康保険特別会計</t>
    <phoneticPr fontId="5"/>
  </si>
  <si>
    <t>立科町介護保険特別会計</t>
    <phoneticPr fontId="5"/>
  </si>
  <si>
    <t>立科町後期高齢者医療特別会計</t>
    <phoneticPr fontId="5"/>
  </si>
  <si>
    <t>立科町水道事業会計</t>
    <phoneticPr fontId="5"/>
  </si>
  <si>
    <t>法適用企業</t>
    <phoneticPr fontId="5"/>
  </si>
  <si>
    <t>立科町下水道事業会計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</si>
  <si>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</si>
  <si>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</si>
  <si>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</si>
  <si>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</si>
  <si>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</si>
  <si>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</si>
  <si>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</si>
  <si>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</si>
  <si>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</si>
  <si>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</si>
  <si>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</si>
  <si>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</si>
  <si>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</si>
  <si>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</si>
  <si>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</si>
  <si>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</si>
  <si>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</si>
  <si>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</si>
  <si>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</si>
  <si>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</si>
  <si>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</si>
  <si>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</si>
  <si>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</si>
  <si>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</si>
  <si>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</si>
  <si>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</si>
  <si>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</si>
  <si>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</si>
  <si>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</si>
  <si>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</si>
  <si>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</si>
  <si>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</si>
  <si>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</si>
  <si>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</si>
  <si>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</si>
  <si>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</si>
  <si>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</si>
  <si>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</si>
  <si>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</si>
  <si>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</si>
  <si>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</si>
  <si>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</si>
  <si>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</si>
  <si>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</si>
  <si>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</si>
  <si>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</si>
  <si>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</si>
  <si>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</si>
  <si>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</si>
  <si>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</si>
  <si>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</si>
  <si>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</si>
  <si>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</si>
  <si>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</si>
  <si>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</si>
  <si>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</si>
  <si>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</si>
  <si>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</si>
  <si>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</si>
  <si>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</si>
  <si>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</si>
  <si>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</si>
  <si>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</si>
  <si>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</si>
  <si>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</si>
  <si>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</si>
  <si>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</si>
  <si>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</si>
  <si>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</si>
  <si>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</si>
  <si>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</si>
  <si>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</si>
  <si>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</si>
  <si>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</si>
  <si>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</si>
  <si>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</si>
  <si>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</si>
  <si>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</si>
  <si>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</si>
  <si>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</si>
  <si>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</si>
  <si>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</si>
  <si>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</si>
  <si>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</si>
  <si>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</si>
  <si>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</si>
  <si>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</si>
  <si>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</si>
  <si>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</si>
  <si>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</si>
  <si>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</si>
  <si>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</si>
  <si>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</si>
  <si>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</si>
  <si>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</si>
  <si>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</si>
  <si>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</si>
  <si>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</si>
  <si>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</si>
  <si>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</si>
  <si>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</si>
  <si>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</si>
  <si>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</si>
  <si>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</si>
  <si>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</si>
  <si>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</si>
  <si>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</si>
  <si>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</si>
  <si>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</si>
  <si>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</si>
  <si>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</si>
  <si>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</si>
  <si>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</si>
  <si>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</si>
  <si>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</si>
  <si>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</si>
  <si>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</si>
  <si>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</si>
  <si>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</si>
  <si>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</si>
  <si>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</si>
  <si>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</si>
  <si>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</si>
  <si>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</si>
  <si>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</si>
  <si>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</si>
  <si>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</si>
  <si>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</si>
  <si>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</si>
  <si>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</si>
  <si>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</si>
  <si>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</si>
  <si>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</si>
  <si>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</si>
  <si>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</si>
  <si>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2.63</t>
  </si>
  <si>
    <t>▲ 2.57</t>
  </si>
  <si>
    <t>立科町水道事業会計</t>
  </si>
  <si>
    <t>一般会計</t>
  </si>
  <si>
    <t>立科町下水道事業会計</t>
  </si>
  <si>
    <t>立科町介護保険特別会計</t>
  </si>
  <si>
    <t>立科町国民健康保険特別会計</t>
  </si>
  <si>
    <t>立科町白樺高原下水道事業特別会計</t>
  </si>
  <si>
    <t>立科町索道事業特別会計</t>
  </si>
  <si>
    <t>立科町後期高齢者医療特別会計</t>
  </si>
  <si>
    <t>その他会計（赤字）</t>
  </si>
  <si>
    <t>▲ 0.18</t>
  </si>
  <si>
    <t>▲ 0.09</t>
  </si>
  <si>
    <t>その他会計（黒字）</t>
  </si>
  <si>
    <t>R01</t>
    <phoneticPr fontId="5"/>
  </si>
  <si>
    <t>R02</t>
    <phoneticPr fontId="5"/>
  </si>
  <si>
    <t>R03</t>
    <phoneticPr fontId="5"/>
  </si>
  <si>
    <t>R04</t>
    <phoneticPr fontId="5"/>
  </si>
  <si>
    <t>R05</t>
    <phoneticPr fontId="5"/>
  </si>
  <si>
    <t>ふるさと活性化基金</t>
  </si>
  <si>
    <t>上下水道整備基金</t>
  </si>
  <si>
    <t>公共施設等整備基金</t>
  </si>
  <si>
    <t>白樺高原下水道事業基金</t>
  </si>
  <si>
    <t>教育施設整備基金</t>
  </si>
  <si>
    <t>立科町土地開発公社</t>
    <rPh sb="0" eb="3">
      <t>タテシナマチ</t>
    </rPh>
    <rPh sb="3" eb="5">
      <t>トチ</t>
    </rPh>
    <rPh sb="5" eb="7">
      <t>カイハツ</t>
    </rPh>
    <rPh sb="7" eb="9">
      <t>コウシャ</t>
    </rPh>
    <phoneticPr fontId="2"/>
  </si>
  <si>
    <t>蓼科ケーブルビジョン㈱</t>
    <rPh sb="0" eb="2">
      <t>タテシナ</t>
    </rPh>
    <phoneticPr fontId="2"/>
  </si>
  <si>
    <t>㈱立科町農業振興公社</t>
    <rPh sb="1" eb="4">
      <t>タテシナマチ</t>
    </rPh>
    <rPh sb="4" eb="6">
      <t>ノウギョウ</t>
    </rPh>
    <rPh sb="6" eb="8">
      <t>シンコウ</t>
    </rPh>
    <rPh sb="8" eb="10">
      <t>コウシャ</t>
    </rPh>
    <phoneticPr fontId="2"/>
  </si>
  <si>
    <t>佐久広域連合　一般会計</t>
    <rPh sb="0" eb="2">
      <t>サク</t>
    </rPh>
    <rPh sb="2" eb="4">
      <t>コウイキ</t>
    </rPh>
    <rPh sb="4" eb="6">
      <t>レンゴウ</t>
    </rPh>
    <rPh sb="7" eb="9">
      <t>イッパン</t>
    </rPh>
    <rPh sb="9" eb="11">
      <t>カイケイ</t>
    </rPh>
    <phoneticPr fontId="2"/>
  </si>
  <si>
    <t>佐久広域連合　消防特別会計</t>
    <rPh sb="0" eb="2">
      <t>サク</t>
    </rPh>
    <rPh sb="2" eb="4">
      <t>コウイキ</t>
    </rPh>
    <rPh sb="4" eb="6">
      <t>レンゴウ</t>
    </rPh>
    <rPh sb="7" eb="9">
      <t>ショウボウ</t>
    </rPh>
    <rPh sb="9" eb="11">
      <t>トクベツ</t>
    </rPh>
    <rPh sb="11" eb="13">
      <t>カイケイ</t>
    </rPh>
    <phoneticPr fontId="2"/>
  </si>
  <si>
    <t>佐久広域連合　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</si>
  <si>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　救護施設特別会計</t>
    <rPh sb="0" eb="2">
      <t>サク</t>
    </rPh>
    <rPh sb="2" eb="4">
      <t>コウイキ</t>
    </rPh>
    <rPh sb="4" eb="6">
      <t>レンゴウ</t>
    </rPh>
    <rPh sb="7" eb="9">
      <t>キュウゴ</t>
    </rPh>
    <rPh sb="9" eb="11">
      <t>シセツ</t>
    </rPh>
    <rPh sb="11" eb="13">
      <t>トクベツ</t>
    </rPh>
    <rPh sb="13" eb="15">
      <t>カイケイ</t>
    </rPh>
    <phoneticPr fontId="2"/>
  </si>
  <si>
    <t>白樺湖下水道組合　一般会計</t>
    <rPh sb="0" eb="3">
      <t>シラカバコ</t>
    </rPh>
    <rPh sb="3" eb="6">
      <t>ゲスイドウ</t>
    </rPh>
    <rPh sb="6" eb="8">
      <t>クミアイ</t>
    </rPh>
    <rPh sb="9" eb="11">
      <t>イッパン</t>
    </rPh>
    <rPh sb="11" eb="13">
      <t>カイケイ</t>
    </rPh>
    <phoneticPr fontId="2"/>
  </si>
  <si>
    <t>川西保健衛生施設組合　一般会計</t>
    <rPh sb="0" eb="2">
      <t>カワニシ</t>
    </rPh>
    <rPh sb="2" eb="4">
      <t>ホケン</t>
    </rPh>
    <rPh sb="4" eb="6">
      <t>エイセイ</t>
    </rPh>
    <rPh sb="6" eb="8">
      <t>シセツ</t>
    </rPh>
    <rPh sb="8" eb="10">
      <t>クミアイ</t>
    </rPh>
    <rPh sb="11" eb="13">
      <t>イッパン</t>
    </rPh>
    <rPh sb="13" eb="15">
      <t>カイケイ</t>
    </rPh>
    <phoneticPr fontId="2"/>
  </si>
  <si>
    <t>川西保健衛生施設組合　茂田井特定環境保全公共下水道事業特別会計</t>
    <rPh sb="0" eb="2">
      <t>カワニシ</t>
    </rPh>
    <rPh sb="2" eb="4">
      <t>ホケン</t>
    </rPh>
    <rPh sb="4" eb="6">
      <t>エイセイ</t>
    </rPh>
    <rPh sb="6" eb="8">
      <t>シセツ</t>
    </rPh>
    <rPh sb="8" eb="10">
      <t>クミアイ</t>
    </rPh>
    <rPh sb="11" eb="14">
      <t>モタイ</t>
    </rPh>
    <rPh sb="14" eb="16">
      <t>トクテイ</t>
    </rPh>
    <rPh sb="16" eb="18">
      <t>カンキョウ</t>
    </rPh>
    <rPh sb="18" eb="20">
      <t>ホゼン</t>
    </rPh>
    <rPh sb="20" eb="22">
      <t>コウキョウ</t>
    </rPh>
    <rPh sb="22" eb="25">
      <t>ゲスイドウ</t>
    </rPh>
    <rPh sb="25" eb="27">
      <t>ジギョウ</t>
    </rPh>
    <rPh sb="27" eb="29">
      <t>トクベツ</t>
    </rPh>
    <rPh sb="29" eb="31">
      <t>カイケイ</t>
    </rPh>
    <phoneticPr fontId="2"/>
  </si>
  <si>
    <t>北佐久郡老人福祉施設組合　一般会計</t>
    <rPh sb="0" eb="4">
      <t>キタサクグン</t>
    </rPh>
    <rPh sb="4" eb="6">
      <t>ロウジン</t>
    </rPh>
    <rPh sb="6" eb="8">
      <t>フクシ</t>
    </rPh>
    <rPh sb="8" eb="10">
      <t>シセツ</t>
    </rPh>
    <rPh sb="10" eb="12">
      <t>クミアイ</t>
    </rPh>
    <rPh sb="13" eb="15">
      <t>イッパン</t>
    </rPh>
    <rPh sb="15" eb="17">
      <t>カイケイ</t>
    </rPh>
    <phoneticPr fontId="2"/>
  </si>
  <si>
    <t>長野県後期高齢者医療広域連合　一般会計</t>
    <rPh sb="15" eb="17">
      <t>イッパン</t>
    </rPh>
    <rPh sb="17" eb="19">
      <t>カイケイ</t>
    </rPh>
    <phoneticPr fontId="2"/>
  </si>
  <si>
    <t>長野県後期高齢者医療広域連合　後期高齢者医療特別会計</t>
  </si>
  <si>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</si>
  <si>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長野県市町村総合事務組合　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</si>
  <si>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　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</si>
  <si>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長野県市町村自治振興組合　一般会計</t>
    <rPh sb="0" eb="3">
      <t>ナガノケン</t>
    </rPh>
    <rPh sb="3" eb="6">
      <t>シチョウソン</t>
    </rPh>
    <rPh sb="6" eb="8">
      <t>ジチ</t>
    </rPh>
    <rPh sb="8" eb="10">
      <t>シンコウ</t>
    </rPh>
    <rPh sb="10" eb="12">
      <t>クミアイ</t>
    </rPh>
    <rPh sb="13" eb="15">
      <t>イッパン</t>
    </rPh>
    <rPh sb="15" eb="17">
      <t>カイケイ</t>
    </rPh>
    <phoneticPr fontId="2"/>
  </si>
  <si>
    <t>長野県地方税滞納整理機構　一般会計</t>
    <rPh sb="0" eb="3">
      <t>ナガノケン</t>
    </rPh>
    <rPh sb="3" eb="6">
      <t>チホウゼイ</t>
    </rPh>
    <rPh sb="6" eb="8">
      <t>タイノウ</t>
    </rPh>
    <rPh sb="8" eb="10">
      <t>セイリ</t>
    </rPh>
    <rPh sb="10" eb="12">
      <t>キコウ</t>
    </rPh>
    <rPh sb="13" eb="15">
      <t>イッパン</t>
    </rPh>
    <rPh sb="15" eb="17">
      <t>カイケイ</t>
    </rPh>
    <phoneticPr fontId="2"/>
  </si>
  <si>
    <t>佐久市・北佐久郡環境施設組合　会計</t>
    <rPh sb="0" eb="3">
      <t>サクシ</t>
    </rPh>
    <rPh sb="4" eb="8">
      <t>キタサクグン</t>
    </rPh>
    <rPh sb="8" eb="10">
      <t>カンキョウ</t>
    </rPh>
    <rPh sb="10" eb="12">
      <t>シセツ</t>
    </rPh>
    <rPh sb="12" eb="14">
      <t>クミアイ</t>
    </rPh>
    <rPh sb="15" eb="17">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</si>
</sst>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A022-4AD4-9977-178B18E65C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50091</c:v>
                </c:pt>
                <c:pt idx="1">
                  <c:v>54440</c:v>
                </c:pt>
                <c:pt idx="2">
                  <c:v>89410</c:v>
                </c:pt>
                <c:pt idx="3">
                  <c:v>87639</c:v>
                </c:pt>
                <c:pt idx="4">
                  <c:v>132526</c:v>
                </c:pt>
              </c:numCache>
            </c:numRef>
          </c:val>
          <c:smooth val="0"/>
          <c:extLst>
            <c:ext xmlns:c16="http://schemas.microsoft.com/office/drawing/2014/chart" uri="{C3380CC4-5D6E-409C-BE32-E72D297353CC}">
              <c16:uniqueId val="{00000001-A022-4AD4-9977-178B18E65C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20.43</c:v>
                </c:pt>
                <c:pt idx="1">
                  <c:v>16.690000000000001</c:v>
                </c:pt>
                <c:pt idx="2">
                  <c:v>18.059999999999999</c:v>
                </c:pt>
                <c:pt idx="3">
                  <c:v>21.11</c:v>
                </c:pt>
                <c:pt idx="4">
                  <c:v>22.27</c:v>
                </c:pt>
              </c:numCache>
            </c:numRef>
          </c:val>
          <c:extLst>
            <c:ext xmlns:c16="http://schemas.microsoft.com/office/drawing/2014/chart" uri="{C3380CC4-5D6E-409C-BE32-E72D297353CC}">
              <c16:uniqueId val="{00000000-7A2B-4A00-8262-5654C4852A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44.68</c:v>
                </c:pt>
                <c:pt idx="1">
                  <c:v>42.23</c:v>
                </c:pt>
                <c:pt idx="2">
                  <c:v>39.54</c:v>
                </c:pt>
                <c:pt idx="3">
                  <c:v>40.270000000000003</c:v>
                </c:pt>
                <c:pt idx="4">
                  <c:v>40.18</c:v>
                </c:pt>
              </c:numCache>
            </c:numRef>
          </c:val>
          <c:extLst>
            <c:ext xmlns:c16="http://schemas.microsoft.com/office/drawing/2014/chart" uri="{C3380CC4-5D6E-409C-BE32-E72D297353CC}">
              <c16:uniqueId val="{00000001-7A2B-4A00-8262-5654C4852A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-2.63</c:v>
                </c:pt>
                <c:pt idx="1">
                  <c:v>-2.57</c:v>
                </c:pt>
                <c:pt idx="2">
                  <c:v>2.5</c:v>
                </c:pt>
                <c:pt idx="3">
                  <c:v>2.8</c:v>
                </c:pt>
                <c:pt idx="4">
                  <c:v>3.65</c:v>
                </c:pt>
              </c:numCache>
            </c:numRef>
          </c:val>
          <c:smooth val="0"/>
          <c:extLst>
            <c:ext xmlns:c16="http://schemas.microsoft.com/office/drawing/2014/chart" uri="{C3380CC4-5D6E-409C-BE32-E72D297353CC}">
              <c16:uniqueId val="{00000002-7A2B-4A00-8262-5654C4852A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0.49</c:v>
                </c:pt>
                <c:pt idx="2">
                  <c:v>#N/A</c:v>
                </c:pt>
                <c:pt idx="3">
                  <c:v>1.1499999999999999</c:v>
                </c:pt>
                <c:pt idx="4">
                  <c:v>#N/A</c:v>
                </c:pt>
                <c:pt idx="5">
                  <c:v>0</c:v>
                </c:pt>
                <c:pt idx="6">
                  <c:v>0</c:v>
                </c:pt>
                <c:pt idx="7">
                  <c:v>0</c:v>
                </c:pt>
                <c:pt idx="8">
                  <c:v>0</c:v>
                </c:pt>
                <c:pt idx="9">
                  <c:v>0</c:v>
                </c:pt>
              </c:numCache>
            </c:numRef>
          </c:val>
          <c:extLst>
            <c:ext xmlns:c16="http://schemas.microsoft.com/office/drawing/2014/chart" uri="{C3380CC4-5D6E-409C-BE32-E72D297353CC}">
              <c16:uniqueId val="{00000000-18B6-4849-8533-04A60B9B51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0.18</c:v>
                </c:pt>
                <c:pt idx="1">
                  <c:v>#N/A</c:v>
                </c:pt>
                <c:pt idx="2">
                  <c:v>0.09</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8B6-4849-8533-04A60B9B514A}"/>
            </c:ext>
          </c:extLst>
        </c:ser>
        <c:ser>
          <c:idx val="2"/>
          <c:order val="2"/>
          <c:tx>
            <c:strRef>
              <c:f>データシート!$A$29</c:f>
              <c:strCache>
                <c:ptCount val="1"/>
                <c:pt idx="0">
                  <c:v>立科町後期高齢者医療特別会計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2-18B6-4849-8533-04A60B9B514A}"/>
            </c:ext>
          </c:extLst>
        </c:ser>
        <c:ser>
          <c:idx val="3"/>
          <c:order val="3"/>
          <c:tx>
            <c:strRef>
              <c:f>データシート!$A$30</c:f>
              <c:strCache>
                <c:ptCount val="1"/>
                <c:pt idx="0">
                  <c:v>立科町索道事業特別会計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5.83</c:v>
                </c:pt>
                <c:pt idx="2">
                  <c:v>#N/A</c:v>
                </c:pt>
                <c:pt idx="3">
                  <c:v>1.77</c:v>
                </c:pt>
                <c:pt idx="4">
                  <c:v>#N/A</c:v>
                </c:pt>
                <c:pt idx="5">
                  <c:v>0.71</c:v>
                </c:pt>
                <c:pt idx="6">
                  <c:v>#N/A</c:v>
                </c:pt>
                <c:pt idx="7">
                  <c:v>0.57999999999999996</c:v>
                </c:pt>
                <c:pt idx="8">
                  <c:v>#N/A</c:v>
                </c:pt>
                <c:pt idx="9">
                  <c:v>0.05</c:v>
                </c:pt>
              </c:numCache>
            </c:numRef>
          </c:val>
          <c:extLst>
            <c:ext xmlns:c16="http://schemas.microsoft.com/office/drawing/2014/chart" uri="{C3380CC4-5D6E-409C-BE32-E72D297353CC}">
              <c16:uniqueId val="{00000003-18B6-4849-8533-04A60B9B514A}"/>
            </c:ext>
          </c:extLst>
        </c:ser>
        <c:ser>
          <c:idx val="4"/>
          <c:order val="4"/>
          <c:tx>
            <c:strRef>
              <c:f>データシート!$A$31</c:f>
              <c:strCache>
                <c:ptCount val="1"/>
                <c:pt idx="0">
                  <c:v>立科町白樺高原下水道事業特別会計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0.08</c:v>
                </c:pt>
                <c:pt idx="4">
                  <c:v>#N/A</c:v>
                </c:pt>
                <c:pt idx="5">
                  <c:v>0.25</c:v>
                </c:pt>
                <c:pt idx="6">
                  <c:v>#N/A</c:v>
                </c:pt>
                <c:pt idx="7">
                  <c:v>0.37</c:v>
                </c:pt>
                <c:pt idx="8">
                  <c:v>#N/A</c:v>
                </c:pt>
                <c:pt idx="9">
                  <c:v>0.27</c:v>
                </c:pt>
              </c:numCache>
            </c:numRef>
          </c:val>
          <c:extLst>
            <c:ext xmlns:c16="http://schemas.microsoft.com/office/drawing/2014/chart" uri="{C3380CC4-5D6E-409C-BE32-E72D297353CC}">
              <c16:uniqueId val="{00000004-18B6-4849-8533-04A60B9B514A}"/>
            </c:ext>
          </c:extLst>
        </c:ser>
        <c:ser>
          <c:idx val="5"/>
          <c:order val="5"/>
          <c:tx>
            <c:strRef>
              <c:f>データシート!$A$32</c:f>
              <c:strCache>
                <c:ptCount val="1"/>
                <c:pt idx="0">
                  <c:v>立科町国民健康保険特別会計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0.19</c:v>
                </c:pt>
                <c:pt idx="4">
                  <c:v>#N/A</c:v>
                </c:pt>
                <c:pt idx="5">
                  <c:v>0.56000000000000005</c:v>
                </c:pt>
                <c:pt idx="6">
                  <c:v>#N/A</c:v>
                </c:pt>
                <c:pt idx="7">
                  <c:v>0.47</c:v>
                </c:pt>
                <c:pt idx="8">
                  <c:v>#N/A</c:v>
                </c:pt>
                <c:pt idx="9">
                  <c:v>0.67</c:v>
                </c:pt>
              </c:numCache>
            </c:numRef>
          </c:val>
          <c:extLst>
            <c:ext xmlns:c16="http://schemas.microsoft.com/office/drawing/2014/chart" uri="{C3380CC4-5D6E-409C-BE32-E72D297353CC}">
              <c16:uniqueId val="{00000005-18B6-4849-8533-04A60B9B514A}"/>
            </c:ext>
          </c:extLst>
        </c:ser>
        <c:ser>
          <c:idx val="6"/>
          <c:order val="6"/>
          <c:tx>
            <c:strRef>
              <c:f>データシート!$A$33</c:f>
              <c:strCache>
                <c:ptCount val="1"/>
                <c:pt idx="0">
                  <c:v>立科町介護保険特別会計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0.48</c:v>
                </c:pt>
                <c:pt idx="4">
                  <c:v>#N/A</c:v>
                </c:pt>
                <c:pt idx="5">
                  <c:v>1.63</c:v>
                </c:pt>
                <c:pt idx="6">
                  <c:v>#N/A</c:v>
                </c:pt>
                <c:pt idx="7">
                  <c:v>1.87</c:v>
                </c:pt>
                <c:pt idx="8">
                  <c:v>#N/A</c:v>
                </c:pt>
                <c:pt idx="9">
                  <c:v>2.78</c:v>
                </c:pt>
              </c:numCache>
            </c:numRef>
          </c:val>
          <c:extLst>
            <c:ext xmlns:c16="http://schemas.microsoft.com/office/drawing/2014/chart" uri="{C3380CC4-5D6E-409C-BE32-E72D297353CC}">
              <c16:uniqueId val="{00000006-18B6-4849-8533-04A60B9B514A}"/>
            </c:ext>
          </c:extLst>
        </c:ser>
        <c:ser>
          <c:idx val="7"/>
          <c:order val="7"/>
          <c:tx>
            <c:strRef>
              <c:f>データシート!$A$34</c:f>
              <c:strCache>
                <c:ptCount val="1"/>
                <c:pt idx="0">
                  <c:v>立科町下水道事業会計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#N/A</c:v>
                </c:pt>
                <c:pt idx="5">
                  <c:v>3.11</c:v>
                </c:pt>
                <c:pt idx="6">
                  <c:v>#N/A</c:v>
                </c:pt>
                <c:pt idx="7">
                  <c:v>4.4000000000000004</c:v>
                </c:pt>
                <c:pt idx="8">
                  <c:v>#N/A</c:v>
                </c:pt>
                <c:pt idx="9">
                  <c:v>3.84</c:v>
                </c:pt>
              </c:numCache>
            </c:numRef>
          </c:val>
          <c:extLst>
            <c:ext xmlns:c16="http://schemas.microsoft.com/office/drawing/2014/chart" uri="{C3380CC4-5D6E-409C-BE32-E72D297353CC}">
              <c16:uniqueId val="{00000007-18B6-4849-8533-04A60B9B514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20.55</c:v>
                </c:pt>
                <c:pt idx="2">
                  <c:v>#N/A</c:v>
                </c:pt>
                <c:pt idx="3">
                  <c:v>16.68</c:v>
                </c:pt>
                <c:pt idx="4">
                  <c:v>#N/A</c:v>
                </c:pt>
                <c:pt idx="5">
                  <c:v>17.079999999999998</c:v>
                </c:pt>
                <c:pt idx="6">
                  <c:v>#N/A</c:v>
                </c:pt>
                <c:pt idx="7">
                  <c:v>20.14</c:v>
                </c:pt>
                <c:pt idx="8">
                  <c:v>#N/A</c:v>
                </c:pt>
                <c:pt idx="9">
                  <c:v>21.93</c:v>
                </c:pt>
              </c:numCache>
            </c:numRef>
          </c:val>
          <c:extLst>
            <c:ext xmlns:c16="http://schemas.microsoft.com/office/drawing/2014/chart" uri="{C3380CC4-5D6E-409C-BE32-E72D297353CC}">
              <c16:uniqueId val="{00000008-18B6-4849-8533-04A60B9B514A}"/>
            </c:ext>
          </c:extLst>
        </c:ser>
        <c:ser>
          <c:idx val="9"/>
          <c:order val="9"/>
          <c:tx>
            <c:strRef>
              <c:f>データシート!$A$36</c:f>
              <c:strCache>
                <c:ptCount val="1"/>
                <c:pt idx="0">
                  <c:v>立科町水道事業会計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27.21</c:v>
                </c:pt>
                <c:pt idx="2">
                  <c:v>#N/A</c:v>
                </c:pt>
                <c:pt idx="3">
                  <c:v>24.95</c:v>
                </c:pt>
                <c:pt idx="4">
                  <c:v>#N/A</c:v>
                </c:pt>
                <c:pt idx="5">
                  <c:v>24.46</c:v>
                </c:pt>
                <c:pt idx="6">
                  <c:v>#N/A</c:v>
                </c:pt>
                <c:pt idx="7">
                  <c:v>25.86</c:v>
                </c:pt>
                <c:pt idx="8">
                  <c:v>#N/A</c:v>
                </c:pt>
                <c:pt idx="9">
                  <c:v>26.12</c:v>
                </c:pt>
              </c:numCache>
            </c:numRef>
          </c:val>
          <c:extLst>
            <c:ext xmlns:c16="http://schemas.microsoft.com/office/drawing/2014/chart" uri="{C3380CC4-5D6E-409C-BE32-E72D297353CC}">
              <c16:uniqueId val="{00000009-18B6-4849-8533-04A60B9B51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429</c:v>
                </c:pt>
                <c:pt idx="5">
                  <c:v>433</c:v>
                </c:pt>
                <c:pt idx="8">
                  <c:v>443</c:v>
                </c:pt>
                <c:pt idx="11">
                  <c:v>425</c:v>
                </c:pt>
                <c:pt idx="14">
                  <c:v>419</c:v>
                </c:pt>
              </c:numCache>
            </c:numRef>
          </c:val>
          <c:extLst>
            <c:ext xmlns:c16="http://schemas.microsoft.com/office/drawing/2014/chart" uri="{C3380CC4-5D6E-409C-BE32-E72D297353CC}">
              <c16:uniqueId val="{00000000-3ECF-4A54-8C03-C1CAB5A4D8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CF-4A54-8C03-C1CAB5A4D8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ECF-4A54-8C03-C1CAB5A4D8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68</c:v>
                </c:pt>
                <c:pt idx="3">
                  <c:v>86</c:v>
                </c:pt>
                <c:pt idx="6">
                  <c:v>72</c:v>
                </c:pt>
                <c:pt idx="9">
                  <c:v>71</c:v>
                </c:pt>
                <c:pt idx="12">
                  <c:v>76</c:v>
                </c:pt>
              </c:numCache>
            </c:numRef>
          </c:val>
          <c:extLst>
            <c:ext xmlns:c16="http://schemas.microsoft.com/office/drawing/2014/chart" uri="{C3380CC4-5D6E-409C-BE32-E72D297353CC}">
              <c16:uniqueId val="{00000003-3ECF-4A54-8C03-C1CAB5A4D8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254</c:v>
                </c:pt>
                <c:pt idx="3">
                  <c:v>265</c:v>
                </c:pt>
                <c:pt idx="6">
                  <c:v>237</c:v>
                </c:pt>
                <c:pt idx="9">
                  <c:v>241</c:v>
                </c:pt>
                <c:pt idx="12">
                  <c:v>222</c:v>
                </c:pt>
              </c:numCache>
            </c:numRef>
          </c:val>
          <c:extLst>
            <c:ext xmlns:c16="http://schemas.microsoft.com/office/drawing/2014/chart" uri="{C3380CC4-5D6E-409C-BE32-E72D297353CC}">
              <c16:uniqueId val="{00000004-3ECF-4A54-8C03-C1CAB5A4D8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CF-4A54-8C03-C1CAB5A4D8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CF-4A54-8C03-C1CAB5A4D8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292</c:v>
                </c:pt>
                <c:pt idx="3">
                  <c:v>302</c:v>
                </c:pt>
                <c:pt idx="6">
                  <c:v>323</c:v>
                </c:pt>
                <c:pt idx="9">
                  <c:v>339</c:v>
                </c:pt>
                <c:pt idx="12">
                  <c:v>349</c:v>
                </c:pt>
              </c:numCache>
            </c:numRef>
          </c:val>
          <c:extLst>
            <c:ext xmlns:c16="http://schemas.microsoft.com/office/drawing/2014/chart" uri="{C3380CC4-5D6E-409C-BE32-E72D297353CC}">
              <c16:uniqueId val="{00000007-3ECF-4A54-8C03-C1CAB5A4D8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185</c:v>
                </c:pt>
                <c:pt idx="2">
                  <c:v>#N/A</c:v>
                </c:pt>
                <c:pt idx="3">
                  <c:v>#N/A</c:v>
                </c:pt>
                <c:pt idx="4">
                  <c:v>220</c:v>
                </c:pt>
                <c:pt idx="5">
                  <c:v>#N/A</c:v>
                </c:pt>
                <c:pt idx="6">
                  <c:v>#N/A</c:v>
                </c:pt>
                <c:pt idx="7">
                  <c:v>189</c:v>
                </c:pt>
                <c:pt idx="8">
                  <c:v>#N/A</c:v>
                </c:pt>
                <c:pt idx="9">
                  <c:v>#N/A</c:v>
                </c:pt>
                <c:pt idx="10">
                  <c:v>226</c:v>
                </c:pt>
                <c:pt idx="11">
                  <c:v>#N/A</c:v>
                </c:pt>
                <c:pt idx="12">
                  <c:v>#N/A</c:v>
                </c:pt>
                <c:pt idx="13">
                  <c:v>228</c:v>
                </c:pt>
                <c:pt idx="14">
                  <c:v>#N/A</c:v>
                </c:pt>
              </c:numCache>
            </c:numRef>
          </c:val>
          <c:smooth val="0"/>
          <c:extLst>
            <c:ext xmlns:c16="http://schemas.microsoft.com/office/drawing/2014/chart" uri="{C3380CC4-5D6E-409C-BE32-E72D297353CC}">
              <c16:uniqueId val="{00000008-3ECF-4A54-8C03-C1CAB5A4D8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3682</c:v>
                </c:pt>
                <c:pt idx="5">
                  <c:v>3688</c:v>
                </c:pt>
                <c:pt idx="8">
                  <c:v>2594</c:v>
                </c:pt>
                <c:pt idx="11">
                  <c:v>3567</c:v>
                </c:pt>
                <c:pt idx="14">
                  <c:v>3789</c:v>
                </c:pt>
              </c:numCache>
            </c:numRef>
          </c:val>
          <c:extLst>
            <c:ext xmlns:c16="http://schemas.microsoft.com/office/drawing/2014/chart" uri="{C3380CC4-5D6E-409C-BE32-E72D297353CC}">
              <c16:uniqueId val="{00000000-3838-4FDE-8C00-B51C367768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c:v>
                </c:pt>
                <c:pt idx="5">
                  <c:v>1</c:v>
                </c:pt>
                <c:pt idx="8">
                  <c:v>0</c:v>
                </c:pt>
                <c:pt idx="11">
                  <c:v>69</c:v>
                </c:pt>
                <c:pt idx="14">
                  <c:v>47</c:v>
                </c:pt>
              </c:numCache>
            </c:numRef>
          </c:val>
          <c:extLst>
            <c:ext xmlns:c16="http://schemas.microsoft.com/office/drawing/2014/chart" uri="{C3380CC4-5D6E-409C-BE32-E72D297353CC}">
              <c16:uniqueId val="{00000001-3838-4FDE-8C00-B51C367768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4557</c:v>
                </c:pt>
                <c:pt idx="5">
                  <c:v>4679</c:v>
                </c:pt>
                <c:pt idx="8">
                  <c:v>4836</c:v>
                </c:pt>
                <c:pt idx="11">
                  <c:v>5162</c:v>
                </c:pt>
                <c:pt idx="14">
                  <c:v>5036</c:v>
                </c:pt>
              </c:numCache>
            </c:numRef>
          </c:val>
          <c:extLst>
            <c:ext xmlns:c16="http://schemas.microsoft.com/office/drawing/2014/chart" uri="{C3380CC4-5D6E-409C-BE32-E72D297353CC}">
              <c16:uniqueId val="{00000002-3838-4FDE-8C00-B51C367768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38-4FDE-8C00-B51C367768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38-4FDE-8C00-B51C367768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167</c:v>
                </c:pt>
                <c:pt idx="3">
                  <c:v>161</c:v>
                </c:pt>
                <c:pt idx="6">
                  <c:v>156</c:v>
                </c:pt>
                <c:pt idx="9">
                  <c:v>449</c:v>
                </c:pt>
                <c:pt idx="12">
                  <c:v>144</c:v>
                </c:pt>
              </c:numCache>
            </c:numRef>
          </c:val>
          <c:extLst>
            <c:ext xmlns:c16="http://schemas.microsoft.com/office/drawing/2014/chart" uri="{C3380CC4-5D6E-409C-BE32-E72D297353CC}">
              <c16:uniqueId val="{00000005-3838-4FDE-8C00-B51C367768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1054</c:v>
                </c:pt>
                <c:pt idx="3">
                  <c:v>1075</c:v>
                </c:pt>
                <c:pt idx="6">
                  <c:v>1052</c:v>
                </c:pt>
                <c:pt idx="9">
                  <c:v>1006</c:v>
                </c:pt>
                <c:pt idx="12">
                  <c:v>958</c:v>
                </c:pt>
              </c:numCache>
            </c:numRef>
          </c:val>
          <c:extLst>
            <c:ext xmlns:c16="http://schemas.microsoft.com/office/drawing/2014/chart" uri="{C3380CC4-5D6E-409C-BE32-E72D297353CC}">
              <c16:uniqueId val="{00000006-3838-4FDE-8C00-B51C367768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644</c:v>
                </c:pt>
                <c:pt idx="3">
                  <c:v>695</c:v>
                </c:pt>
                <c:pt idx="6">
                  <c:v>623</c:v>
                </c:pt>
                <c:pt idx="9">
                  <c:v>549</c:v>
                </c:pt>
                <c:pt idx="12">
                  <c:v>483</c:v>
                </c:pt>
              </c:numCache>
            </c:numRef>
          </c:val>
          <c:extLst>
            <c:ext xmlns:c16="http://schemas.microsoft.com/office/drawing/2014/chart" uri="{C3380CC4-5D6E-409C-BE32-E72D297353CC}">
              <c16:uniqueId val="{00000007-3838-4FDE-8C00-B51C367768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1435</c:v>
                </c:pt>
                <c:pt idx="3">
                  <c:v>1229</c:v>
                </c:pt>
                <c:pt idx="6">
                  <c:v>1003</c:v>
                </c:pt>
                <c:pt idx="9">
                  <c:v>861</c:v>
                </c:pt>
                <c:pt idx="12">
                  <c:v>662</c:v>
                </c:pt>
              </c:numCache>
            </c:numRef>
          </c:val>
          <c:extLst>
            <c:ext xmlns:c16="http://schemas.microsoft.com/office/drawing/2014/chart" uri="{C3380CC4-5D6E-409C-BE32-E72D297353CC}">
              <c16:uniqueId val="{00000008-3838-4FDE-8C00-B51C367768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838-4FDE-8C00-B51C367768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2849</c:v>
                </c:pt>
                <c:pt idx="3">
                  <c:v>2814</c:v>
                </c:pt>
                <c:pt idx="6">
                  <c:v>3031</c:v>
                </c:pt>
                <c:pt idx="9">
                  <c:v>3093</c:v>
                </c:pt>
                <c:pt idx="12">
                  <c:v>3349</c:v>
                </c:pt>
              </c:numCache>
            </c:numRef>
          </c:val>
          <c:extLst>
            <c:ext xmlns:c16="http://schemas.microsoft.com/office/drawing/2014/chart" uri="{C3380CC4-5D6E-409C-BE32-E72D297353CC}">
              <c16:uniqueId val="{0000000A-3838-4FDE-8C00-B51C367768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838-4FDE-8C00-B51C367768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1229</c:v>
                </c:pt>
                <c:pt idx="1">
                  <c:v>1230</c:v>
                </c:pt>
                <c:pt idx="2">
                  <c:v>1223</c:v>
                </c:pt>
              </c:numCache>
            </c:numRef>
          </c:val>
          <c:extLst>
            <c:ext xmlns:c16="http://schemas.microsoft.com/office/drawing/2014/chart" uri="{C3380CC4-5D6E-409C-BE32-E72D297353CC}">
              <c16:uniqueId val="{00000000-22E5-445D-84CE-CE65D11DA3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79</c:v>
                </c:pt>
                <c:pt idx="1">
                  <c:v>79</c:v>
                </c:pt>
                <c:pt idx="2">
                  <c:v>22</c:v>
                </c:pt>
              </c:numCache>
            </c:numRef>
          </c:val>
          <c:extLst>
            <c:ext xmlns:c16="http://schemas.microsoft.com/office/drawing/2014/chart" uri="{C3380CC4-5D6E-409C-BE32-E72D297353CC}">
              <c16:uniqueId val="{00000001-22E5-445D-84CE-CE65D11DA3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2977</c:v>
                </c:pt>
                <c:pt idx="1">
                  <c:v>3308</c:v>
                </c:pt>
                <c:pt idx="2">
                  <c:v>3258</c:v>
                </c:pt>
              </c:numCache>
            </c:numRef>
          </c:val>
          <c:extLst>
            <c:ext xmlns:c16="http://schemas.microsoft.com/office/drawing/2014/chart" uri="{C3380CC4-5D6E-409C-BE32-E72D297353CC}">
              <c16:uniqueId val="{00000002-22E5-445D-84CE-CE65D11DA3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
6,593
66.87
6,454,489
5,711,554
677,766
3,042,723
3,349,370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類似団体及び長野県の平均値と比較してやや下回る。</a:t>
          </a:r>
        </a:p>
        <a:p>
          <a:r>
            <a:rPr kumimoji="1" lang="ja-JP" altLang="en-US" sz="1300">
              <a:latin typeface="ＭＳ Ｐゴシック" panose="020B0600070205080204" pitchFamily="50" charset="-128"/>
              <a:ea typeface="ＭＳ Ｐゴシック" panose="020B0600070205080204" pitchFamily="50" charset="-128"/>
            </a:rPr>
            <a:t>　令和５年度は、少子高齢化により労働力人口が減少傾向であるが、コロナ禍明けにより税収が回復傾向にある中で、橋梁長寿命化修繕事業や索道事業における投資的経費の増加により財政力指数は減少した。</a:t>
          </a:r>
        </a:p>
        <a:p>
          <a:r>
            <a:rPr kumimoji="1" lang="ja-JP" altLang="en-US" sz="1300">
              <a:latin typeface="ＭＳ Ｐゴシック" panose="020B0600070205080204" pitchFamily="50" charset="-128"/>
              <a:ea typeface="ＭＳ Ｐゴシック" panose="020B0600070205080204" pitchFamily="50" charset="-128"/>
            </a:rPr>
            <a:t>　また、令和４年度に過疎地域に指定されたことを受けて、過疎対策事業債を活用した積極的な事業を実施しており、今後においても需要額の増加が見込まれ、数値の減少が見込まれる。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446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全国平均値を下回っているものの、類似団体、長野県平均値と同水準となった。主な増加要因は、令和４年度に引き続き人事院勧告に伴い人件費が増加となり、今後も全国的な賃上げ動向に伴い人件費の増加が見込まれる。義務的経費及び物件費等の抑制により、経常収支比率</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未満を目標とする。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51012</xdr:rowOff>
    </xdr:from>
    <xdr:to>
      <xdr:col>23</xdr:col>
      <xdr:colOff>133350</xdr:colOff>
      <xdr:row>61</xdr:row>
      <xdr:rowOff>83185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0946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51012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8131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129434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81310"/>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28893</xdr:rowOff>
    </xdr:from>
    <xdr:to>
      <xdr:col>11</xdr:col>
      <xdr:colOff>31750</xdr:colOff>
      <xdr:row>61</xdr:row>
      <xdr:rowOff>129434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8734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4462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6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212</xdr:rowOff>
    </xdr:from>
    <xdr:to>
      <xdr:col>19</xdr:col>
      <xdr:colOff>184150</xdr:colOff>
      <xdr:row>61</xdr:row>
      <xdr:rowOff>101812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111989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78634</xdr:rowOff>
    </xdr:from>
    <xdr:to>
      <xdr:col>11</xdr:col>
      <xdr:colOff>82550</xdr:colOff>
      <xdr:row>62</xdr:row>
      <xdr:rowOff>8784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165011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149543</xdr:rowOff>
    </xdr:from>
    <xdr:to>
      <xdr:col>7</xdr:col>
      <xdr:colOff>31750</xdr:colOff>
      <xdr:row>61</xdr:row>
      <xdr:rowOff>79693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89870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観光地廃屋撤去事業、小中学校給食費無償化事業及び情報配信サービスプラットフォーム構築事業等の施策展開により大幅に物件費が増加したものの、令和５年度は例年に比べ人件費の増加により増加傾向にある。今後は、引き続き人件費の増加が見込まれため、物件費等の抑制に努める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168487</xdr:rowOff>
    </xdr:from>
    <xdr:to>
      <xdr:col>23</xdr:col>
      <xdr:colOff>133350</xdr:colOff>
      <xdr:row>82</xdr:row>
      <xdr:rowOff>26930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55937"/>
          <a:ext cx="838200" cy="2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115495</xdr:rowOff>
    </xdr:from>
    <xdr:to>
      <xdr:col>19</xdr:col>
      <xdr:colOff>133350</xdr:colOff>
      <xdr:row>82</xdr:row>
      <xdr:rowOff>26930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02945"/>
          <a:ext cx="889000" cy="8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98414</xdr:rowOff>
    </xdr:from>
    <xdr:to>
      <xdr:col>15</xdr:col>
      <xdr:colOff>82550</xdr:colOff>
      <xdr:row>81</xdr:row>
      <xdr:rowOff>115495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85864"/>
          <a:ext cx="889000" cy="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84207</xdr:rowOff>
    </xdr:from>
    <xdr:to>
      <xdr:col>11</xdr:col>
      <xdr:colOff>31750</xdr:colOff>
      <xdr:row>81</xdr:row>
      <xdr:rowOff>98414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1657"/>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117687</xdr:rowOff>
    </xdr:from>
    <xdr:to>
      <xdr:col>23</xdr:col>
      <xdr:colOff>184150</xdr:colOff>
      <xdr:row>82</xdr:row>
      <xdr:rowOff>47837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165964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5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147580</xdr:rowOff>
    </xdr:from>
    <xdr:to>
      <xdr:col>19</xdr:col>
      <xdr:colOff>184150</xdr:colOff>
      <xdr:row>82</xdr:row>
      <xdr:rowOff>77730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62507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2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64695</xdr:rowOff>
    </xdr:from>
    <xdr:to>
      <xdr:col>15</xdr:col>
      <xdr:colOff>133350</xdr:colOff>
      <xdr:row>81</xdr:row>
      <xdr:rowOff>166295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2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47614</xdr:rowOff>
    </xdr:from>
    <xdr:to>
      <xdr:col>11</xdr:col>
      <xdr:colOff>82550</xdr:colOff>
      <xdr:row>81</xdr:row>
      <xdr:rowOff>149214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159391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33407</xdr:rowOff>
    </xdr:from>
    <xdr:to>
      <xdr:col>7</xdr:col>
      <xdr:colOff>31750</xdr:colOff>
      <xdr:row>81</xdr:row>
      <xdr:rowOff>135007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145184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類似団体及び長野県の平均値を上回っている。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今後も職員給与等の適正化に努めていく。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37395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5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5354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401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87</xdr:row>
      <xdr:rowOff>23989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926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類似団体と比較して、人口千人当たりの職員数は少ない状況であるが、人口減少の影響で近年では増加傾向である。今後も、行政の効率化等を進め、行政サービス等に配慮した職員数の定員管理に努める。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86328</xdr:rowOff>
    </xdr:from>
    <xdr:to>
      <xdr:col>81</xdr:col>
      <xdr:colOff>44450</xdr:colOff>
      <xdr:row>60</xdr:row>
      <xdr:rowOff>100203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73328"/>
          <a:ext cx="8382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54356</xdr:rowOff>
    </xdr:from>
    <xdr:to>
      <xdr:col>77</xdr:col>
      <xdr:colOff>44450</xdr:colOff>
      <xdr:row>60</xdr:row>
      <xdr:rowOff>86328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41356"/>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44704</xdr:rowOff>
    </xdr:from>
    <xdr:to>
      <xdr:col>72</xdr:col>
      <xdr:colOff>203200</xdr:colOff>
      <xdr:row>60</xdr:row>
      <xdr:rowOff>54356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317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33845</xdr:rowOff>
    </xdr:from>
    <xdr:to>
      <xdr:col>68</xdr:col>
      <xdr:colOff>152400</xdr:colOff>
      <xdr:row>60</xdr:row>
      <xdr:rowOff>44704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2084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49403</xdr:rowOff>
    </xdr:from>
    <xdr:to>
      <xdr:col>81</xdr:col>
      <xdr:colOff>95250</xdr:colOff>
      <xdr:row>60</xdr:row>
      <xdr:rowOff>151003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65930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8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35528</xdr:rowOff>
    </xdr:from>
    <xdr:to>
      <xdr:col>77</xdr:col>
      <xdr:colOff>95250</xdr:colOff>
      <xdr:row>60</xdr:row>
      <xdr:rowOff>137128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147305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9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3556</xdr:rowOff>
    </xdr:from>
    <xdr:to>
      <xdr:col>73</xdr:col>
      <xdr:colOff>44450</xdr:colOff>
      <xdr:row>60</xdr:row>
      <xdr:rowOff>105156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115333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165354</xdr:rowOff>
    </xdr:from>
    <xdr:to>
      <xdr:col>68</xdr:col>
      <xdr:colOff>203200</xdr:colOff>
      <xdr:row>60</xdr:row>
      <xdr:rowOff>95504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105681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154495</xdr:rowOff>
    </xdr:from>
    <xdr:to>
      <xdr:col>64</xdr:col>
      <xdr:colOff>152400</xdr:colOff>
      <xdr:row>60</xdr:row>
      <xdr:rowOff>84645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94822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類似団体平均値を下回っているものの長野県平均値を上回っている。</a:t>
          </a:r>
        </a:p>
        <a:p>
          <a:r>
            <a:rPr kumimoji="1" lang="ja-JP" altLang="en-US" sz="1300">
              <a:latin typeface="ＭＳ Ｐゴシック" panose="020B0600070205080204" pitchFamily="50" charset="-128"/>
              <a:ea typeface="ＭＳ Ｐゴシック" panose="020B0600070205080204" pitchFamily="50" charset="-128"/>
            </a:rPr>
            <a:t>　交付税措置のない地方債の新規借入を抑制し、健全な財政運営に努めているところではあるが、令和４年度に過疎地域指定に伴い、過疎対策事業債を活用した事業展開を行っていることから、今後は増加が見込まれ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105156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2978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105156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201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95504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201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95504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0911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166133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は令和４年度に過疎地域に指定されたことを受けて、過疎対策事業債を活用した積極的な事業を実施していることから増加傾向にあるが、公営企業債等繰入見込額等の減少、十分な充当可能基金があることから、数値なしとなっている。</a:t>
          </a:r>
        </a:p>
        <a:p>
          <a:r>
            <a:rPr kumimoji="1" lang="ja-JP" altLang="en-US" sz="1300">
              <a:latin typeface="ＭＳ Ｐゴシック" panose="020B0600070205080204" pitchFamily="50" charset="-128"/>
              <a:ea typeface="ＭＳ Ｐゴシック" panose="020B0600070205080204" pitchFamily="50" charset="-128"/>
            </a:rPr>
            <a:t>　今後も、交付税措置のない地方債の新規借入を抑制し、充当可能基金の積み増しに努める。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
6,593
66.87
6,454,489
5,711,554
677,766
3,042,723
3,349,370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類似団体及び長野県平均値を上回っている。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主な増加要因は、人事院勧告に伴う人件費の増加となり、今後も全国的な賃上げ動向に伴い人件費の増加が見込まれるが、今後も、適正な職員数の定員管理により、人件費の抑制に努める。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278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29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29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38</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778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全国平均、類似団体平均及び長野県を下回っているが、近年は物価高騰による影響で増加傾向にある。</a:t>
          </a:r>
        </a:p>
        <a:p>
          <a:r>
            <a:rPr kumimoji="1" lang="ja-JP" altLang="en-US" sz="1300">
              <a:latin typeface="ＭＳ Ｐゴシック" panose="020B0600070205080204" pitchFamily="50" charset="-128"/>
              <a:ea typeface="ＭＳ Ｐゴシック" panose="020B0600070205080204" pitchFamily="50" charset="-128"/>
            </a:rPr>
            <a:t>　今後も、委託費や物品購入等の管理の集中化を図り、経費節減に努める。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559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5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3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15</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1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類似団体及び長野県の平均値を下回っているが、障がい者支援事業費が主に増加となった。今後も、扶助制度に対応できる財政運営に努める。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47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補助費等における記載と関連して令和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年度より下水道事業会計の法適用への移行に伴う科目見直しにより、繰出金が大幅に減少している。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116115</xdr:rowOff>
    </xdr:from>
    <xdr:to>
      <xdr:col>82</xdr:col>
      <xdr:colOff>107950</xdr:colOff>
      <xdr:row>54</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374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116115</xdr:rowOff>
    </xdr:from>
    <xdr:to>
      <xdr:col>78</xdr:col>
      <xdr:colOff>69850</xdr:colOff>
      <xdr:row>55</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374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60</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4615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15422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10452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65315</xdr:rowOff>
    </xdr:from>
    <xdr:to>
      <xdr:col>78</xdr:col>
      <xdr:colOff>120650</xdr:colOff>
      <xdr:row>54</xdr:row>
      <xdr:rowOff>166915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5642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136072</xdr:rowOff>
    </xdr:from>
    <xdr:to>
      <xdr:col>65</xdr:col>
      <xdr:colOff>53975</xdr:colOff>
      <xdr:row>61</xdr:row>
      <xdr:rowOff>66222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50999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類似団体及び長野県平均値を上回っている。</a:t>
          </a:r>
        </a:p>
        <a:p>
          <a:r>
            <a:rPr kumimoji="1" lang="ja-JP" altLang="en-US" sz="1300">
              <a:latin typeface="ＭＳ Ｐゴシック" panose="020B0600070205080204" pitchFamily="50" charset="-128"/>
              <a:ea typeface="ＭＳ Ｐゴシック" panose="020B0600070205080204" pitchFamily="50" charset="-128"/>
            </a:rPr>
            <a:t>　一部事務組合への負担金について近年は増加傾向にあるが、令和５年度は新型コロナウイルス感染症対策関係事業費が減額となった。</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年度より下水道事業会計の法適用への移行に伴う科目見直しにより大幅に増加している。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83566</xdr:rowOff>
    </xdr:from>
    <xdr:to>
      <xdr:col>82</xdr:col>
      <xdr:colOff>107950</xdr:colOff>
      <xdr:row>39</xdr:row>
      <xdr:rowOff>133858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7701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133858</xdr:rowOff>
    </xdr:from>
    <xdr:to>
      <xdr:col>78</xdr:col>
      <xdr:colOff>69850</xdr:colOff>
      <xdr:row>39</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8204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39</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596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536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32766</xdr:rowOff>
    </xdr:from>
    <xdr:to>
      <xdr:col>82</xdr:col>
      <xdr:colOff>158750</xdr:colOff>
      <xdr:row>39</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4843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83058</xdr:rowOff>
    </xdr:from>
    <xdr:to>
      <xdr:col>78</xdr:col>
      <xdr:colOff>120650</xdr:colOff>
      <xdr:row>40</xdr:row>
      <xdr:rowOff>13208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169435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87630</xdr:rowOff>
    </xdr:from>
    <xdr:to>
      <xdr:col>74</xdr:col>
      <xdr:colOff>31750</xdr:colOff>
      <xdr:row>40</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類似団体及び長野県平均値を下回っており、平成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年度に、公的資金補償金免除繰上償還を実施したこと等から数値が改善されている。</a:t>
          </a:r>
        </a:p>
        <a:p>
          <a:r>
            <a:rPr kumimoji="1" lang="ja-JP" altLang="en-US" sz="1300">
              <a:latin typeface="ＭＳ Ｐゴシック" panose="020B0600070205080204" pitchFamily="50" charset="-128"/>
              <a:ea typeface="ＭＳ Ｐゴシック" panose="020B0600070205080204" pitchFamily="50" charset="-128"/>
            </a:rPr>
            <a:t>　令和４年度の過疎地域指定に伴い、過疎対策事業債を活用した事業展開を行っていることから、今後は増加が見込まれる。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20320</xdr:rowOff>
    </xdr:from>
    <xdr:to>
      <xdr:col>24</xdr:col>
      <xdr:colOff>25400</xdr:colOff>
      <xdr:row>75</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79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44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74</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837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161290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37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140970</xdr:rowOff>
    </xdr:from>
    <xdr:to>
      <xdr:col>20</xdr:col>
      <xdr:colOff>38100</xdr:colOff>
      <xdr:row>75</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類似団体及び長野県平均値を上回っている。</a:t>
          </a:r>
        </a:p>
        <a:p>
          <a:r>
            <a:rPr kumimoji="1" lang="ja-JP" altLang="en-US" sz="1300">
              <a:latin typeface="ＭＳ Ｐゴシック" panose="020B0600070205080204" pitchFamily="50" charset="-128"/>
              <a:ea typeface="ＭＳ Ｐゴシック" panose="020B0600070205080204" pitchFamily="50" charset="-128"/>
            </a:rPr>
            <a:t>　人件費及び補助費等の比率が高いことが主要因である。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94996</xdr:rowOff>
    </xdr:from>
    <xdr:to>
      <xdr:col>82</xdr:col>
      <xdr:colOff>107950</xdr:colOff>
      <xdr:row>75</xdr:row>
      <xdr:rowOff>124714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5374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94996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423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76</xdr:row>
      <xdr:rowOff>37846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4231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76</xdr:row>
      <xdr:rowOff>37846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4688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45991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0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44196</xdr:rowOff>
    </xdr:from>
    <xdr:to>
      <xdr:col>78</xdr:col>
      <xdr:colOff>120650</xdr:colOff>
      <xdr:row>75</xdr:row>
      <xdr:rowOff>145796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130573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8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119142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158496</xdr:rowOff>
    </xdr:from>
    <xdr:to>
      <xdr:col>69</xdr:col>
      <xdr:colOff>142875</xdr:colOff>
      <xdr:row>76</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73423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0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10963</xdr:rowOff>
    </xdr:from>
    <xdr:to>
      <xdr:col>29</xdr:col>
      <xdr:colOff>127000</xdr:colOff>
      <xdr:row>18</xdr:row>
      <xdr:rowOff>85608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4688"/>
          <a:ext cx="647700" cy="7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85608</xdr:rowOff>
    </xdr:from>
    <xdr:to>
      <xdr:col>26</xdr:col>
      <xdr:colOff>50800</xdr:colOff>
      <xdr:row>18</xdr:row>
      <xdr:rowOff>125971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9333"/>
          <a:ext cx="698500" cy="4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125971</xdr:rowOff>
    </xdr:from>
    <xdr:to>
      <xdr:col>22</xdr:col>
      <xdr:colOff>114300</xdr:colOff>
      <xdr:row>18</xdr:row>
      <xdr:rowOff>140365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9696"/>
          <a:ext cx="698500" cy="1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140365</xdr:rowOff>
    </xdr:from>
    <xdr:to>
      <xdr:col>18</xdr:col>
      <xdr:colOff>177800</xdr:colOff>
      <xdr:row>18</xdr:row>
      <xdr:rowOff>146560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4090"/>
          <a:ext cx="698500" cy="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131613</xdr:rowOff>
    </xdr:from>
    <xdr:to>
      <xdr:col>29</xdr:col>
      <xdr:colOff>177800</xdr:colOff>
      <xdr:row>18</xdr:row>
      <xdr:rowOff>61763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9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103690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34808</xdr:rowOff>
    </xdr:from>
    <xdr:to>
      <xdr:col>26</xdr:col>
      <xdr:colOff>101600</xdr:colOff>
      <xdr:row>18</xdr:row>
      <xdr:rowOff>136408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121185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75171</xdr:rowOff>
    </xdr:from>
    <xdr:to>
      <xdr:col>22</xdr:col>
      <xdr:colOff>165100</xdr:colOff>
      <xdr:row>19</xdr:row>
      <xdr:rowOff>5321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161548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89565</xdr:rowOff>
    </xdr:from>
    <xdr:to>
      <xdr:col>19</xdr:col>
      <xdr:colOff>38100</xdr:colOff>
      <xdr:row>19</xdr:row>
      <xdr:rowOff>19715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95761</xdr:rowOff>
    </xdr:from>
    <xdr:to>
      <xdr:col>15</xdr:col>
      <xdr:colOff>101600</xdr:colOff>
      <xdr:row>19</xdr:row>
      <xdr:rowOff>25911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10687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307625</xdr:rowOff>
    </xdr:from>
    <xdr:to>
      <xdr:col>29</xdr:col>
      <xdr:colOff>127000</xdr:colOff>
      <xdr:row>35</xdr:row>
      <xdr:rowOff>312509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17975"/>
          <a:ext cx="647700" cy="4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312509</xdr:rowOff>
    </xdr:from>
    <xdr:to>
      <xdr:col>26</xdr:col>
      <xdr:colOff>50800</xdr:colOff>
      <xdr:row>36</xdr:row>
      <xdr:rowOff>14308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22859"/>
          <a:ext cx="698500" cy="44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328442</xdr:rowOff>
    </xdr:from>
    <xdr:to>
      <xdr:col>22</xdr:col>
      <xdr:colOff>114300</xdr:colOff>
      <xdr:row>36</xdr:row>
      <xdr:rowOff>14308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38792"/>
          <a:ext cx="698500" cy="28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328442</xdr:rowOff>
    </xdr:from>
    <xdr:to>
      <xdr:col>18</xdr:col>
      <xdr:colOff>177800</xdr:colOff>
      <xdr:row>36</xdr:row>
      <xdr:rowOff>27178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38792"/>
          <a:ext cx="698500" cy="4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256825</xdr:rowOff>
    </xdr:from>
    <xdr:to>
      <xdr:col>29</xdr:col>
      <xdr:colOff>177800</xdr:colOff>
      <xdr:row>36</xdr:row>
      <xdr:rowOff>15525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228902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261709</xdr:rowOff>
    </xdr:from>
    <xdr:to>
      <xdr:col>26</xdr:col>
      <xdr:colOff>101600</xdr:colOff>
      <xdr:row>36</xdr:row>
      <xdr:rowOff>20409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5186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5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306408</xdr:rowOff>
    </xdr:from>
    <xdr:to>
      <xdr:col>22</xdr:col>
      <xdr:colOff>165100</xdr:colOff>
      <xdr:row>36</xdr:row>
      <xdr:rowOff>65108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1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49885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0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277642</xdr:rowOff>
    </xdr:from>
    <xdr:to>
      <xdr:col>19</xdr:col>
      <xdr:colOff>38100</xdr:colOff>
      <xdr:row>36</xdr:row>
      <xdr:rowOff>36342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8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46519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5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319278</xdr:rowOff>
    </xdr:from>
    <xdr:to>
      <xdr:col>15</xdr:col>
      <xdr:colOff>101600</xdr:colOff>
      <xdr:row>36</xdr:row>
      <xdr:rowOff>77978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2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62755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
6,593
66.87
6,454,489
5,711,554
677,766
3,042,723
3,349,370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50025</xdr:rowOff>
    </xdr:from>
    <xdr:to>
      <xdr:col>24</xdr:col>
      <xdr:colOff>63500</xdr:colOff>
      <xdr:row>36</xdr:row>
      <xdr:rowOff>141337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22225"/>
          <a:ext cx="838200" cy="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141337</xdr:rowOff>
    </xdr:from>
    <xdr:to>
      <xdr:col>19</xdr:col>
      <xdr:colOff>177800</xdr:colOff>
      <xdr:row>37</xdr:row>
      <xdr:rowOff>17335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13537"/>
          <a:ext cx="889000" cy="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17335</xdr:rowOff>
    </xdr:from>
    <xdr:to>
      <xdr:col>15</xdr:col>
      <xdr:colOff>50800</xdr:colOff>
      <xdr:row>37</xdr:row>
      <xdr:rowOff>56883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60985"/>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56883</xdr:rowOff>
    </xdr:from>
    <xdr:to>
      <xdr:col>10</xdr:col>
      <xdr:colOff>114300</xdr:colOff>
      <xdr:row>38</xdr:row>
      <xdr:rowOff>100134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00533"/>
          <a:ext cx="889000" cy="21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170675</xdr:rowOff>
    </xdr:from>
    <xdr:to>
      <xdr:col>24</xdr:col>
      <xdr:colOff>114300</xdr:colOff>
      <xdr:row>36</xdr:row>
      <xdr:rowOff>100825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22102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2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90537</xdr:rowOff>
    </xdr:from>
    <xdr:to>
      <xdr:col>20</xdr:col>
      <xdr:colOff>38100</xdr:colOff>
      <xdr:row>37</xdr:row>
      <xdr:rowOff>20687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11814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35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137985</xdr:rowOff>
    </xdr:from>
    <xdr:to>
      <xdr:col>15</xdr:col>
      <xdr:colOff>101600</xdr:colOff>
      <xdr:row>37</xdr:row>
      <xdr:rowOff>68135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59262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0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6083</xdr:rowOff>
    </xdr:from>
    <xdr:to>
      <xdr:col>10</xdr:col>
      <xdr:colOff>165100</xdr:colOff>
      <xdr:row>37</xdr:row>
      <xdr:rowOff>107683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98810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4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49334</xdr:rowOff>
    </xdr:from>
    <xdr:to>
      <xdr:col>6</xdr:col>
      <xdr:colOff>38100</xdr:colOff>
      <xdr:row>38</xdr:row>
      <xdr:rowOff>150934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142061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5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120974</xdr:rowOff>
    </xdr:from>
    <xdr:to>
      <xdr:col>24</xdr:col>
      <xdr:colOff>63500</xdr:colOff>
      <xdr:row>57</xdr:row>
      <xdr:rowOff>162911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893624"/>
          <a:ext cx="838200" cy="4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120974</xdr:rowOff>
    </xdr:from>
    <xdr:to>
      <xdr:col>19</xdr:col>
      <xdr:colOff>177800</xdr:colOff>
      <xdr:row>58</xdr:row>
      <xdr:rowOff>33845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93624"/>
          <a:ext cx="889000" cy="8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33845</xdr:rowOff>
    </xdr:from>
    <xdr:to>
      <xdr:col>15</xdr:col>
      <xdr:colOff>50800</xdr:colOff>
      <xdr:row>58</xdr:row>
      <xdr:rowOff>47731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77945"/>
          <a:ext cx="8890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42509</xdr:rowOff>
    </xdr:from>
    <xdr:to>
      <xdr:col>10</xdr:col>
      <xdr:colOff>114300</xdr:colOff>
      <xdr:row>58</xdr:row>
      <xdr:rowOff>47731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86609"/>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112111</xdr:rowOff>
    </xdr:from>
    <xdr:to>
      <xdr:col>24</xdr:col>
      <xdr:colOff>114300</xdr:colOff>
      <xdr:row>58</xdr:row>
      <xdr:rowOff>42261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8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71488</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7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70174</xdr:rowOff>
    </xdr:from>
    <xdr:to>
      <xdr:col>20</xdr:col>
      <xdr:colOff>38100</xdr:colOff>
      <xdr:row>58</xdr:row>
      <xdr:rowOff>324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16851</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61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154495</xdr:rowOff>
    </xdr:from>
    <xdr:to>
      <xdr:col>15</xdr:col>
      <xdr:colOff>101600</xdr:colOff>
      <xdr:row>58</xdr:row>
      <xdr:rowOff>84645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75772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1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168381</xdr:rowOff>
    </xdr:from>
    <xdr:to>
      <xdr:col>10</xdr:col>
      <xdr:colOff>165100</xdr:colOff>
      <xdr:row>58</xdr:row>
      <xdr:rowOff>98531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89658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1003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163159</xdr:rowOff>
    </xdr:from>
    <xdr:to>
      <xdr:col>6</xdr:col>
      <xdr:colOff>38100</xdr:colOff>
      <xdr:row>58</xdr:row>
      <xdr:rowOff>93309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84436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1002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42907</xdr:rowOff>
    </xdr:from>
    <xdr:to>
      <xdr:col>24</xdr:col>
      <xdr:colOff>63500</xdr:colOff>
      <xdr:row>77</xdr:row>
      <xdr:rowOff>60167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44557"/>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42907</xdr:rowOff>
    </xdr:from>
    <xdr:to>
      <xdr:col>19</xdr:col>
      <xdr:colOff>177800</xdr:colOff>
      <xdr:row>77</xdr:row>
      <xdr:rowOff>152597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44557"/>
          <a:ext cx="889000" cy="1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152597</xdr:rowOff>
    </xdr:from>
    <xdr:to>
      <xdr:col>15</xdr:col>
      <xdr:colOff>50800</xdr:colOff>
      <xdr:row>78</xdr:row>
      <xdr:rowOff>2597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54247"/>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2597</xdr:rowOff>
    </xdr:from>
    <xdr:to>
      <xdr:col>10</xdr:col>
      <xdr:colOff>114300</xdr:colOff>
      <xdr:row>78</xdr:row>
      <xdr:rowOff>20789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75697"/>
          <a:ext cx="8890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9367</xdr:rowOff>
    </xdr:from>
    <xdr:to>
      <xdr:col>24</xdr:col>
      <xdr:colOff>114300</xdr:colOff>
      <xdr:row>77</xdr:row>
      <xdr:rowOff>110967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32244</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163557</xdr:rowOff>
    </xdr:from>
    <xdr:to>
      <xdr:col>20</xdr:col>
      <xdr:colOff>38100</xdr:colOff>
      <xdr:row>77</xdr:row>
      <xdr:rowOff>93707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110234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101797</xdr:rowOff>
    </xdr:from>
    <xdr:to>
      <xdr:col>15</xdr:col>
      <xdr:colOff>101600</xdr:colOff>
      <xdr:row>78</xdr:row>
      <xdr:rowOff>31947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23074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3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123247</xdr:rowOff>
    </xdr:from>
    <xdr:to>
      <xdr:col>10</xdr:col>
      <xdr:colOff>165100</xdr:colOff>
      <xdr:row>78</xdr:row>
      <xdr:rowOff>53397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44524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4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141439</xdr:rowOff>
    </xdr:from>
    <xdr:to>
      <xdr:col>6</xdr:col>
      <xdr:colOff>38100</xdr:colOff>
      <xdr:row>78</xdr:row>
      <xdr:rowOff>71589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88116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1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168416</xdr:rowOff>
    </xdr:from>
    <xdr:to>
      <xdr:col>24</xdr:col>
      <xdr:colOff>63500</xdr:colOff>
      <xdr:row>97</xdr:row>
      <xdr:rowOff>106978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27616"/>
          <a:ext cx="838200" cy="1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158282</xdr:rowOff>
    </xdr:from>
    <xdr:to>
      <xdr:col>19</xdr:col>
      <xdr:colOff>177800</xdr:colOff>
      <xdr:row>97</xdr:row>
      <xdr:rowOff>106978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17482"/>
          <a:ext cx="889000" cy="1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158282</xdr:rowOff>
    </xdr:from>
    <xdr:to>
      <xdr:col>15</xdr:col>
      <xdr:colOff>50800</xdr:colOff>
      <xdr:row>98</xdr:row>
      <xdr:rowOff>85598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17482"/>
          <a:ext cx="889000" cy="27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85598</xdr:rowOff>
    </xdr:from>
    <xdr:to>
      <xdr:col>10</xdr:col>
      <xdr:colOff>114300</xdr:colOff>
      <xdr:row>98</xdr:row>
      <xdr:rowOff>103898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87698"/>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117616</xdr:rowOff>
    </xdr:from>
    <xdr:to>
      <xdr:col>24</xdr:col>
      <xdr:colOff>114300</xdr:colOff>
      <xdr:row>97</xdr:row>
      <xdr:rowOff>47766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96043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56178</xdr:rowOff>
    </xdr:from>
    <xdr:to>
      <xdr:col>20</xdr:col>
      <xdr:colOff>38100</xdr:colOff>
      <xdr:row>97</xdr:row>
      <xdr:rowOff>157778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148905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7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107482</xdr:rowOff>
    </xdr:from>
    <xdr:to>
      <xdr:col>15</xdr:col>
      <xdr:colOff>101600</xdr:colOff>
      <xdr:row>97</xdr:row>
      <xdr:rowOff>37632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28759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5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34798</xdr:rowOff>
    </xdr:from>
    <xdr:to>
      <xdr:col>10</xdr:col>
      <xdr:colOff>165100</xdr:colOff>
      <xdr:row>98</xdr:row>
      <xdr:rowOff>136398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127525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2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53098</xdr:rowOff>
    </xdr:from>
    <xdr:to>
      <xdr:col>6</xdr:col>
      <xdr:colOff>38100</xdr:colOff>
      <xdr:row>98</xdr:row>
      <xdr:rowOff>154698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145825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7967</xdr:rowOff>
    </xdr:from>
    <xdr:to>
      <xdr:col>55</xdr:col>
      <xdr:colOff>0</xdr:colOff>
      <xdr:row>34</xdr:row>
      <xdr:rowOff>74563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837267"/>
          <a:ext cx="838200" cy="6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7967</xdr:rowOff>
    </xdr:from>
    <xdr:to>
      <xdr:col>50</xdr:col>
      <xdr:colOff>114300</xdr:colOff>
      <xdr:row>34</xdr:row>
      <xdr:rowOff>22076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37267"/>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40465</xdr:rowOff>
    </xdr:from>
    <xdr:to>
      <xdr:col>45</xdr:col>
      <xdr:colOff>177800</xdr:colOff>
      <xdr:row>34</xdr:row>
      <xdr:rowOff>22076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26865"/>
          <a:ext cx="889000" cy="3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40465</xdr:rowOff>
    </xdr:from>
    <xdr:to>
      <xdr:col>41</xdr:col>
      <xdr:colOff>50800</xdr:colOff>
      <xdr:row>35</xdr:row>
      <xdr:rowOff>105433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26865"/>
          <a:ext cx="889000" cy="57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23763</xdr:rowOff>
    </xdr:from>
    <xdr:to>
      <xdr:col>55</xdr:col>
      <xdr:colOff>50800</xdr:colOff>
      <xdr:row>34</xdr:row>
      <xdr:rowOff>125363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46640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0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128617</xdr:rowOff>
    </xdr:from>
    <xdr:to>
      <xdr:col>50</xdr:col>
      <xdr:colOff>165100</xdr:colOff>
      <xdr:row>34</xdr:row>
      <xdr:rowOff>58767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75294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56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142726</xdr:rowOff>
    </xdr:from>
    <xdr:to>
      <xdr:col>46</xdr:col>
      <xdr:colOff>38100</xdr:colOff>
      <xdr:row>34</xdr:row>
      <xdr:rowOff>72876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89403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7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161115</xdr:rowOff>
    </xdr:from>
    <xdr:to>
      <xdr:col>41</xdr:col>
      <xdr:colOff>101600</xdr:colOff>
      <xdr:row>32</xdr:row>
      <xdr:rowOff>91265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4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107792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5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54633</xdr:rowOff>
    </xdr:from>
    <xdr:to>
      <xdr:col>36</xdr:col>
      <xdr:colOff>165100</xdr:colOff>
      <xdr:row>35</xdr:row>
      <xdr:rowOff>156233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1310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3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53932</xdr:rowOff>
    </xdr:from>
    <xdr:to>
      <xdr:col>55</xdr:col>
      <xdr:colOff>0</xdr:colOff>
      <xdr:row>58</xdr:row>
      <xdr:rowOff>127226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98032"/>
          <a:ext cx="838200" cy="7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124335</xdr:rowOff>
    </xdr:from>
    <xdr:to>
      <xdr:col>50</xdr:col>
      <xdr:colOff>114300</xdr:colOff>
      <xdr:row>58</xdr:row>
      <xdr:rowOff>127226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68435"/>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124335</xdr:rowOff>
    </xdr:from>
    <xdr:to>
      <xdr:col>45</xdr:col>
      <xdr:colOff>177800</xdr:colOff>
      <xdr:row>59</xdr:row>
      <xdr:rowOff>9986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68435"/>
          <a:ext cx="889000" cy="5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9986</xdr:rowOff>
    </xdr:from>
    <xdr:to>
      <xdr:col>41</xdr:col>
      <xdr:colOff>50800</xdr:colOff>
      <xdr:row>59</xdr:row>
      <xdr:rowOff>17087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25536"/>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3132</xdr:rowOff>
    </xdr:from>
    <xdr:to>
      <xdr:col>55</xdr:col>
      <xdr:colOff>50800</xdr:colOff>
      <xdr:row>58</xdr:row>
      <xdr:rowOff>104732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26009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9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76426</xdr:rowOff>
    </xdr:from>
    <xdr:to>
      <xdr:col>50</xdr:col>
      <xdr:colOff>165100</xdr:colOff>
      <xdr:row>59</xdr:row>
      <xdr:rowOff>6576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169153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73535</xdr:rowOff>
    </xdr:from>
    <xdr:to>
      <xdr:col>46</xdr:col>
      <xdr:colOff>38100</xdr:colOff>
      <xdr:row>59</xdr:row>
      <xdr:rowOff>3685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166262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130636</xdr:rowOff>
    </xdr:from>
    <xdr:to>
      <xdr:col>41</xdr:col>
      <xdr:colOff>101600</xdr:colOff>
      <xdr:row>59</xdr:row>
      <xdr:rowOff>60786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51913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137737</xdr:rowOff>
    </xdr:from>
    <xdr:to>
      <xdr:col>36</xdr:col>
      <xdr:colOff>165100</xdr:colOff>
      <xdr:row>59</xdr:row>
      <xdr:rowOff>67887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59014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20777</xdr:rowOff>
    </xdr:from>
    <xdr:to>
      <xdr:col>55</xdr:col>
      <xdr:colOff>0</xdr:colOff>
      <xdr:row>79</xdr:row>
      <xdr:rowOff>28699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65327"/>
          <a:ext cx="838200" cy="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20777</xdr:rowOff>
    </xdr:from>
    <xdr:to>
      <xdr:col>50</xdr:col>
      <xdr:colOff>114300</xdr:colOff>
      <xdr:row>79</xdr:row>
      <xdr:rowOff>30029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65327"/>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30029</xdr:rowOff>
    </xdr:from>
    <xdr:to>
      <xdr:col>45</xdr:col>
      <xdr:colOff>177800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74579"/>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42563</xdr:rowOff>
    </xdr:from>
    <xdr:to>
      <xdr:col>41</xdr:col>
      <xdr:colOff>50800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87113"/>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149349</xdr:rowOff>
    </xdr:from>
    <xdr:to>
      <xdr:col>55</xdr:col>
      <xdr:colOff>50800</xdr:colOff>
      <xdr:row>79</xdr:row>
      <xdr:rowOff>79499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141427</xdr:rowOff>
    </xdr:from>
    <xdr:to>
      <xdr:col>50</xdr:col>
      <xdr:colOff>165100</xdr:colOff>
      <xdr:row>79</xdr:row>
      <xdr:rowOff>71577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62704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150679</xdr:rowOff>
    </xdr:from>
    <xdr:to>
      <xdr:col>46</xdr:col>
      <xdr:colOff>38100</xdr:colOff>
      <xdr:row>79</xdr:row>
      <xdr:rowOff>80829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71956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163213</xdr:rowOff>
    </xdr:from>
    <xdr:to>
      <xdr:col>36</xdr:col>
      <xdr:colOff>165100</xdr:colOff>
      <xdr:row>79</xdr:row>
      <xdr:rowOff>93363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84490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62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92932</xdr:rowOff>
    </xdr:from>
    <xdr:to>
      <xdr:col>55</xdr:col>
      <xdr:colOff>0</xdr:colOff>
      <xdr:row>97</xdr:row>
      <xdr:rowOff>110314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52132"/>
          <a:ext cx="838200" cy="18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90399</xdr:rowOff>
    </xdr:from>
    <xdr:to>
      <xdr:col>50</xdr:col>
      <xdr:colOff>114300</xdr:colOff>
      <xdr:row>97</xdr:row>
      <xdr:rowOff>110314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21049"/>
          <a:ext cx="889000" cy="1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90399</xdr:rowOff>
    </xdr:from>
    <xdr:to>
      <xdr:col>45</xdr:col>
      <xdr:colOff>177800</xdr:colOff>
      <xdr:row>98</xdr:row>
      <xdr:rowOff>17974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21049"/>
          <a:ext cx="889000" cy="9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17974</xdr:rowOff>
    </xdr:from>
    <xdr:to>
      <xdr:col>41</xdr:col>
      <xdr:colOff>50800</xdr:colOff>
      <xdr:row>98</xdr:row>
      <xdr:rowOff>35633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20074"/>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42132</xdr:rowOff>
    </xdr:from>
    <xdr:to>
      <xdr:col>55</xdr:col>
      <xdr:colOff>50800</xdr:colOff>
      <xdr:row>96</xdr:row>
      <xdr:rowOff>143732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65009</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5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59514</xdr:rowOff>
    </xdr:from>
    <xdr:to>
      <xdr:col>50</xdr:col>
      <xdr:colOff>165100</xdr:colOff>
      <xdr:row>97</xdr:row>
      <xdr:rowOff>161114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39599</xdr:rowOff>
    </xdr:from>
    <xdr:to>
      <xdr:col>46</xdr:col>
      <xdr:colOff>38100</xdr:colOff>
      <xdr:row>97</xdr:row>
      <xdr:rowOff>141199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132326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138624</xdr:rowOff>
    </xdr:from>
    <xdr:to>
      <xdr:col>41</xdr:col>
      <xdr:colOff>101600</xdr:colOff>
      <xdr:row>98</xdr:row>
      <xdr:rowOff>68774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59901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6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156283</xdr:rowOff>
    </xdr:from>
    <xdr:to>
      <xdr:col>36</xdr:col>
      <xdr:colOff>165100</xdr:colOff>
      <xdr:row>98</xdr:row>
      <xdr:rowOff>86433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77560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71829</xdr:rowOff>
    </xdr:from>
    <xdr:to>
      <xdr:col>85</xdr:col>
      <xdr:colOff>127000</xdr:colOff>
      <xdr:row>38</xdr:row>
      <xdr:rowOff>135622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86929"/>
          <a:ext cx="838200" cy="6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36117</xdr:rowOff>
    </xdr:from>
    <xdr:to>
      <xdr:col>81</xdr:col>
      <xdr:colOff>50800</xdr:colOff>
      <xdr:row>38</xdr:row>
      <xdr:rowOff>71829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79767"/>
          <a:ext cx="889000" cy="20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36117</xdr:rowOff>
    </xdr:from>
    <xdr:to>
      <xdr:col>76</xdr:col>
      <xdr:colOff>114300</xdr:colOff>
      <xdr:row>37</xdr:row>
      <xdr:rowOff>146974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79767"/>
          <a:ext cx="889000" cy="1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146974</xdr:rowOff>
    </xdr:from>
    <xdr:to>
      <xdr:col>71</xdr:col>
      <xdr:colOff>177800</xdr:colOff>
      <xdr:row>38</xdr:row>
      <xdr:rowOff>80282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90624"/>
          <a:ext cx="889000" cy="10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84822</xdr:rowOff>
    </xdr:from>
    <xdr:to>
      <xdr:col>85</xdr:col>
      <xdr:colOff>177800</xdr:colOff>
      <xdr:row>39</xdr:row>
      <xdr:rowOff>14972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171199</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4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21029</xdr:rowOff>
    </xdr:from>
    <xdr:to>
      <xdr:col>81</xdr:col>
      <xdr:colOff>101600</xdr:colOff>
      <xdr:row>38</xdr:row>
      <xdr:rowOff>122629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139156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156767</xdr:rowOff>
    </xdr:from>
    <xdr:to>
      <xdr:col>76</xdr:col>
      <xdr:colOff>165100</xdr:colOff>
      <xdr:row>37</xdr:row>
      <xdr:rowOff>86917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103444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0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96174</xdr:rowOff>
    </xdr:from>
    <xdr:to>
      <xdr:col>72</xdr:col>
      <xdr:colOff>38100</xdr:colOff>
      <xdr:row>38</xdr:row>
      <xdr:rowOff>26324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42851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1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29482</xdr:rowOff>
    </xdr:from>
    <xdr:to>
      <xdr:col>67</xdr:col>
      <xdr:colOff>101600</xdr:colOff>
      <xdr:row>38</xdr:row>
      <xdr:rowOff>131082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147609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15136</xdr:rowOff>
    </xdr:from>
    <xdr:to>
      <xdr:col>85</xdr:col>
      <xdr:colOff>127000</xdr:colOff>
      <xdr:row>77</xdr:row>
      <xdr:rowOff>84356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16786"/>
          <a:ext cx="8382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84356</xdr:rowOff>
    </xdr:from>
    <xdr:to>
      <xdr:col>81</xdr:col>
      <xdr:colOff>50800</xdr:colOff>
      <xdr:row>77</xdr:row>
      <xdr:rowOff>99101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86006"/>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99101</xdr:rowOff>
    </xdr:from>
    <xdr:to>
      <xdr:col>76</xdr:col>
      <xdr:colOff>114300</xdr:colOff>
      <xdr:row>77</xdr:row>
      <xdr:rowOff>115821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00751"/>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115821</xdr:rowOff>
    </xdr:from>
    <xdr:to>
      <xdr:col>71</xdr:col>
      <xdr:colOff>177800</xdr:colOff>
      <xdr:row>77</xdr:row>
      <xdr:rowOff>125079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1747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135786</xdr:rowOff>
    </xdr:from>
    <xdr:to>
      <xdr:col>85</xdr:col>
      <xdr:colOff>177800</xdr:colOff>
      <xdr:row>77</xdr:row>
      <xdr:rowOff>65936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6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114213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4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33556</xdr:rowOff>
    </xdr:from>
    <xdr:to>
      <xdr:col>81</xdr:col>
      <xdr:colOff>101600</xdr:colOff>
      <xdr:row>77</xdr:row>
      <xdr:rowOff>135156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126283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2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48301</xdr:rowOff>
    </xdr:from>
    <xdr:to>
      <xdr:col>76</xdr:col>
      <xdr:colOff>165100</xdr:colOff>
      <xdr:row>77</xdr:row>
      <xdr:rowOff>149901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141028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4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65021</xdr:rowOff>
    </xdr:from>
    <xdr:to>
      <xdr:col>72</xdr:col>
      <xdr:colOff>38100</xdr:colOff>
      <xdr:row>77</xdr:row>
      <xdr:rowOff>166621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157748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5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74279</xdr:rowOff>
    </xdr:from>
    <xdr:to>
      <xdr:col>67</xdr:col>
      <xdr:colOff>101600</xdr:colOff>
      <xdr:row>78</xdr:row>
      <xdr:rowOff>4429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167006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6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11069</xdr:rowOff>
    </xdr:from>
    <xdr:to>
      <xdr:col>85</xdr:col>
      <xdr:colOff>127000</xdr:colOff>
      <xdr:row>99</xdr:row>
      <xdr:rowOff>52629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84619"/>
          <a:ext cx="8382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11069</xdr:rowOff>
    </xdr:from>
    <xdr:to>
      <xdr:col>81</xdr:col>
      <xdr:colOff>50800</xdr:colOff>
      <xdr:row>99</xdr:row>
      <xdr:rowOff>57255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84619"/>
          <a:ext cx="889000" cy="4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57255</xdr:rowOff>
    </xdr:from>
    <xdr:to>
      <xdr:col>76</xdr:col>
      <xdr:colOff>114300</xdr:colOff>
      <xdr:row>99</xdr:row>
      <xdr:rowOff>67061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30805"/>
          <a:ext cx="889000" cy="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67061</xdr:rowOff>
    </xdr:from>
    <xdr:to>
      <xdr:col>71</xdr:col>
      <xdr:colOff>177800</xdr:colOff>
      <xdr:row>99</xdr:row>
      <xdr:rowOff>90027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40611"/>
          <a:ext cx="889000" cy="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1829</xdr:rowOff>
    </xdr:from>
    <xdr:to>
      <xdr:col>85</xdr:col>
      <xdr:colOff>177800</xdr:colOff>
      <xdr:row>99</xdr:row>
      <xdr:rowOff>103429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131719</xdr:rowOff>
    </xdr:from>
    <xdr:to>
      <xdr:col>81</xdr:col>
      <xdr:colOff>101600</xdr:colOff>
      <xdr:row>99</xdr:row>
      <xdr:rowOff>61869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52996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6455</xdr:rowOff>
    </xdr:from>
    <xdr:to>
      <xdr:col>76</xdr:col>
      <xdr:colOff>165100</xdr:colOff>
      <xdr:row>99</xdr:row>
      <xdr:rowOff>108055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99182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16261</xdr:rowOff>
    </xdr:from>
    <xdr:to>
      <xdr:col>72</xdr:col>
      <xdr:colOff>38100</xdr:colOff>
      <xdr:row>99</xdr:row>
      <xdr:rowOff>117861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108988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8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39227</xdr:rowOff>
    </xdr:from>
    <xdr:to>
      <xdr:col>67</xdr:col>
      <xdr:colOff>101600</xdr:colOff>
      <xdr:row>99</xdr:row>
      <xdr:rowOff>140827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131954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123869</xdr:rowOff>
    </xdr:from>
    <xdr:to>
      <xdr:col>116</xdr:col>
      <xdr:colOff>63500</xdr:colOff>
      <xdr:row>57</xdr:row>
      <xdr:rowOff>129013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896519"/>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129013</xdr:rowOff>
    </xdr:from>
    <xdr:to>
      <xdr:col>111</xdr:col>
      <xdr:colOff>177800</xdr:colOff>
      <xdr:row>57</xdr:row>
      <xdr:rowOff>133585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016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133585</xdr:rowOff>
    </xdr:from>
    <xdr:to>
      <xdr:col>107</xdr:col>
      <xdr:colOff>50800</xdr:colOff>
      <xdr:row>57</xdr:row>
      <xdr:rowOff>136843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06235"/>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136843</xdr:rowOff>
    </xdr:from>
    <xdr:to>
      <xdr:col>102</xdr:col>
      <xdr:colOff>114300</xdr:colOff>
      <xdr:row>57</xdr:row>
      <xdr:rowOff>153016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09493"/>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73069</xdr:rowOff>
    </xdr:from>
    <xdr:to>
      <xdr:col>116</xdr:col>
      <xdr:colOff>114300</xdr:colOff>
      <xdr:row>58</xdr:row>
      <xdr:rowOff>3219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95946</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6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78213</xdr:rowOff>
    </xdr:from>
    <xdr:to>
      <xdr:col>112</xdr:col>
      <xdr:colOff>38100</xdr:colOff>
      <xdr:row>58</xdr:row>
      <xdr:rowOff>8363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24890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6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82785</xdr:rowOff>
    </xdr:from>
    <xdr:to>
      <xdr:col>107</xdr:col>
      <xdr:colOff>101600</xdr:colOff>
      <xdr:row>58</xdr:row>
      <xdr:rowOff>12935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29462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6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86043</xdr:rowOff>
    </xdr:from>
    <xdr:to>
      <xdr:col>102</xdr:col>
      <xdr:colOff>165100</xdr:colOff>
      <xdr:row>58</xdr:row>
      <xdr:rowOff>16193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32720</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6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102216</xdr:rowOff>
    </xdr:from>
    <xdr:to>
      <xdr:col>98</xdr:col>
      <xdr:colOff>38100</xdr:colOff>
      <xdr:row>58</xdr:row>
      <xdr:rowOff>32366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48893</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80896</xdr:rowOff>
    </xdr:from>
    <xdr:to>
      <xdr:col>116</xdr:col>
      <xdr:colOff>63500</xdr:colOff>
      <xdr:row>78</xdr:row>
      <xdr:rowOff>87209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53996"/>
          <a:ext cx="8382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84041</xdr:rowOff>
    </xdr:from>
    <xdr:to>
      <xdr:col>111</xdr:col>
      <xdr:colOff>177800</xdr:colOff>
      <xdr:row>78</xdr:row>
      <xdr:rowOff>87209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457141"/>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11934</xdr:rowOff>
    </xdr:from>
    <xdr:to>
      <xdr:col>107</xdr:col>
      <xdr:colOff>50800</xdr:colOff>
      <xdr:row>78</xdr:row>
      <xdr:rowOff>84041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042134"/>
          <a:ext cx="889000" cy="41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11934</xdr:rowOff>
    </xdr:from>
    <xdr:to>
      <xdr:col>102</xdr:col>
      <xdr:colOff>114300</xdr:colOff>
      <xdr:row>76</xdr:row>
      <xdr:rowOff>64109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42134"/>
          <a:ext cx="8890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30096</xdr:rowOff>
    </xdr:from>
    <xdr:to>
      <xdr:col>116</xdr:col>
      <xdr:colOff>114300</xdr:colOff>
      <xdr:row>78</xdr:row>
      <xdr:rowOff>131696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8523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36409</xdr:rowOff>
    </xdr:from>
    <xdr:to>
      <xdr:col>112</xdr:col>
      <xdr:colOff>38100</xdr:colOff>
      <xdr:row>78</xdr:row>
      <xdr:rowOff>138009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0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129136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0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33241</xdr:rowOff>
    </xdr:from>
    <xdr:to>
      <xdr:col>107</xdr:col>
      <xdr:colOff>101600</xdr:colOff>
      <xdr:row>78</xdr:row>
      <xdr:rowOff>134841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0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125968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9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132584</xdr:rowOff>
    </xdr:from>
    <xdr:to>
      <xdr:col>102</xdr:col>
      <xdr:colOff>165100</xdr:colOff>
      <xdr:row>76</xdr:row>
      <xdr:rowOff>62734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9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79261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6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13309</xdr:rowOff>
    </xdr:from>
    <xdr:to>
      <xdr:col>98</xdr:col>
      <xdr:colOff>38100</xdr:colOff>
      <xdr:row>76</xdr:row>
      <xdr:rowOff>114909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131436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全般的には、類似団体の平均値を下回っている。災害復旧事業費については、令和元年台風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号災害により令和元年度から令和３年度にかけて増加したが、令和４年度は復旧事業の完了により類似団体並みとなった。</a:t>
          </a:r>
        </a:p>
        <a:p>
          <a:r>
            <a:rPr kumimoji="1" lang="ja-JP" altLang="en-US" sz="1300">
              <a:latin typeface="ＭＳ Ｐゴシック" panose="020B0600070205080204" pitchFamily="50" charset="-128"/>
              <a:ea typeface="ＭＳ Ｐゴシック" panose="020B0600070205080204" pitchFamily="50" charset="-128"/>
            </a:rPr>
            <a:t>　住民一人当たりのコストは、人口密度及び高齢化率等の影響を大きく受けるため、少子高齢化が進む当町では、数値に大きな影響が見込まれる。</a:t>
          </a:r>
        </a:p>
        <a:p>
          <a:r>
            <a:rPr kumimoji="1" lang="ja-JP" altLang="en-US" sz="1300">
              <a:latin typeface="ＭＳ Ｐゴシック" panose="020B0600070205080204" pitchFamily="50" charset="-128"/>
              <a:ea typeface="ＭＳ Ｐゴシック" panose="020B0600070205080204" pitchFamily="50" charset="-128"/>
            </a:rPr>
            <a:t>　今後も、義務的経費、投資的経費及び公債費等の抑制により健全な財政運営に努めるとともに、公共施設の老朽化の影響による普通建設事業費（更新整備）の増加が懸念されるため、計画的に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
6,593
66.87
6,454,489
5,711,554
677,766
3,042,723
3,349,370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77978</xdr:rowOff>
    </xdr:from>
    <xdr:to>
      <xdr:col>24</xdr:col>
      <xdr:colOff>63500</xdr:colOff>
      <xdr:row>36</xdr:row>
      <xdr:rowOff>101600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0178"/>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77978</xdr:rowOff>
    </xdr:from>
    <xdr:to>
      <xdr:col>19</xdr:col>
      <xdr:colOff>177800</xdr:colOff>
      <xdr:row>36</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017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86360</xdr:rowOff>
    </xdr:from>
    <xdr:to>
      <xdr:col>15</xdr:col>
      <xdr:colOff>50800</xdr:colOff>
      <xdr:row>36</xdr:row>
      <xdr:rowOff>92710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585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92710</xdr:rowOff>
    </xdr:from>
    <xdr:to>
      <xdr:col>10</xdr:col>
      <xdr:colOff>114300</xdr:colOff>
      <xdr:row>36</xdr:row>
      <xdr:rowOff>154305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4910"/>
          <a:ext cx="889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50800</xdr:rowOff>
    </xdr:from>
    <xdr:to>
      <xdr:col>24</xdr:col>
      <xdr:colOff>114300</xdr:colOff>
      <xdr:row>36</xdr:row>
      <xdr:rowOff>152400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27178</xdr:rowOff>
    </xdr:from>
    <xdr:to>
      <xdr:col>20</xdr:col>
      <xdr:colOff>38100</xdr:colOff>
      <xdr:row>36</xdr:row>
      <xdr:rowOff>128778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119905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35560</xdr:rowOff>
    </xdr:from>
    <xdr:to>
      <xdr:col>15</xdr:col>
      <xdr:colOff>101600</xdr:colOff>
      <xdr:row>36</xdr:row>
      <xdr:rowOff>137160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153687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8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41910</xdr:rowOff>
    </xdr:from>
    <xdr:to>
      <xdr:col>10</xdr:col>
      <xdr:colOff>165100</xdr:colOff>
      <xdr:row>36</xdr:row>
      <xdr:rowOff>143510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160037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103505</xdr:rowOff>
    </xdr:from>
    <xdr:to>
      <xdr:col>6</xdr:col>
      <xdr:colOff>38100</xdr:colOff>
      <xdr:row>37</xdr:row>
      <xdr:rowOff>33655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24782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21124</xdr:rowOff>
    </xdr:from>
    <xdr:to>
      <xdr:col>24</xdr:col>
      <xdr:colOff>63500</xdr:colOff>
      <xdr:row>58</xdr:row>
      <xdr:rowOff>51103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65224"/>
          <a:ext cx="8382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21124</xdr:rowOff>
    </xdr:from>
    <xdr:to>
      <xdr:col>19</xdr:col>
      <xdr:colOff>177800</xdr:colOff>
      <xdr:row>58</xdr:row>
      <xdr:rowOff>80669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65224"/>
          <a:ext cx="889000" cy="5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34816</xdr:rowOff>
    </xdr:from>
    <xdr:to>
      <xdr:col>15</xdr:col>
      <xdr:colOff>50800</xdr:colOff>
      <xdr:row>58</xdr:row>
      <xdr:rowOff>80669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8916"/>
          <a:ext cx="8890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34816</xdr:rowOff>
    </xdr:from>
    <xdr:to>
      <xdr:col>10</xdr:col>
      <xdr:colOff>114300</xdr:colOff>
      <xdr:row>58</xdr:row>
      <xdr:rowOff>95035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8916"/>
          <a:ext cx="8890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303</xdr:rowOff>
    </xdr:from>
    <xdr:to>
      <xdr:col>24</xdr:col>
      <xdr:colOff>114300</xdr:colOff>
      <xdr:row>58</xdr:row>
      <xdr:rowOff>101903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141774</xdr:rowOff>
    </xdr:from>
    <xdr:to>
      <xdr:col>20</xdr:col>
      <xdr:colOff>38100</xdr:colOff>
      <xdr:row>58</xdr:row>
      <xdr:rowOff>71924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88451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8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29869</xdr:rowOff>
    </xdr:from>
    <xdr:to>
      <xdr:col>15</xdr:col>
      <xdr:colOff>101600</xdr:colOff>
      <xdr:row>58</xdr:row>
      <xdr:rowOff>131469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7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122596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6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155466</xdr:rowOff>
    </xdr:from>
    <xdr:to>
      <xdr:col>10</xdr:col>
      <xdr:colOff>165100</xdr:colOff>
      <xdr:row>58</xdr:row>
      <xdr:rowOff>85616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76743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2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44235</xdr:rowOff>
    </xdr:from>
    <xdr:to>
      <xdr:col>6</xdr:col>
      <xdr:colOff>38100</xdr:colOff>
      <xdr:row>58</xdr:row>
      <xdr:rowOff>145835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8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67188</xdr:rowOff>
    </xdr:from>
    <xdr:to>
      <xdr:col>24</xdr:col>
      <xdr:colOff>63500</xdr:colOff>
      <xdr:row>75</xdr:row>
      <xdr:rowOff>117063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25938"/>
          <a:ext cx="838200" cy="4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81973</xdr:rowOff>
    </xdr:from>
    <xdr:to>
      <xdr:col>19</xdr:col>
      <xdr:colOff>177800</xdr:colOff>
      <xdr:row>75</xdr:row>
      <xdr:rowOff>117063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40723"/>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81973</xdr:rowOff>
    </xdr:from>
    <xdr:to>
      <xdr:col>15</xdr:col>
      <xdr:colOff>50800</xdr:colOff>
      <xdr:row>76</xdr:row>
      <xdr:rowOff>66325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40723"/>
          <a:ext cx="889000" cy="15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66325</xdr:rowOff>
    </xdr:from>
    <xdr:to>
      <xdr:col>10</xdr:col>
      <xdr:colOff>114300</xdr:colOff>
      <xdr:row>76</xdr:row>
      <xdr:rowOff>99107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96525"/>
          <a:ext cx="889000" cy="3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16388</xdr:rowOff>
    </xdr:from>
    <xdr:to>
      <xdr:col>24</xdr:col>
      <xdr:colOff>114300</xdr:colOff>
      <xdr:row>75</xdr:row>
      <xdr:rowOff>117988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7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166265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5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66263</xdr:rowOff>
    </xdr:from>
    <xdr:to>
      <xdr:col>20</xdr:col>
      <xdr:colOff>38100</xdr:colOff>
      <xdr:row>75</xdr:row>
      <xdr:rowOff>167863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158990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31173</xdr:rowOff>
    </xdr:from>
    <xdr:to>
      <xdr:col>15</xdr:col>
      <xdr:colOff>101600</xdr:colOff>
      <xdr:row>75</xdr:row>
      <xdr:rowOff>132773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123900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98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15525</xdr:rowOff>
    </xdr:from>
    <xdr:to>
      <xdr:col>10</xdr:col>
      <xdr:colOff>165100</xdr:colOff>
      <xdr:row>76</xdr:row>
      <xdr:rowOff>117125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108252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3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48307</xdr:rowOff>
    </xdr:from>
    <xdr:to>
      <xdr:col>6</xdr:col>
      <xdr:colOff>38100</xdr:colOff>
      <xdr:row>76</xdr:row>
      <xdr:rowOff>149907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141034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7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140790</xdr:rowOff>
    </xdr:from>
    <xdr:to>
      <xdr:col>24</xdr:col>
      <xdr:colOff>63500</xdr:colOff>
      <xdr:row>97</xdr:row>
      <xdr:rowOff>21513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99990"/>
          <a:ext cx="838200" cy="5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103688</xdr:rowOff>
    </xdr:from>
    <xdr:to>
      <xdr:col>19</xdr:col>
      <xdr:colOff>177800</xdr:colOff>
      <xdr:row>97</xdr:row>
      <xdr:rowOff>21513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562888"/>
          <a:ext cx="889000" cy="8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103688</xdr:rowOff>
    </xdr:from>
    <xdr:to>
      <xdr:col>15</xdr:col>
      <xdr:colOff>50800</xdr:colOff>
      <xdr:row>96</xdr:row>
      <xdr:rowOff>165151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62888"/>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154163</xdr:rowOff>
    </xdr:from>
    <xdr:to>
      <xdr:col>10</xdr:col>
      <xdr:colOff>114300</xdr:colOff>
      <xdr:row>96</xdr:row>
      <xdr:rowOff>165151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13363"/>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89990</xdr:rowOff>
    </xdr:from>
    <xdr:to>
      <xdr:col>24</xdr:col>
      <xdr:colOff>114300</xdr:colOff>
      <xdr:row>97</xdr:row>
      <xdr:rowOff>20140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68417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2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142163</xdr:rowOff>
    </xdr:from>
    <xdr:to>
      <xdr:col>20</xdr:col>
      <xdr:colOff>38100</xdr:colOff>
      <xdr:row>97</xdr:row>
      <xdr:rowOff>72313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63440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9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52888</xdr:rowOff>
    </xdr:from>
    <xdr:to>
      <xdr:col>15</xdr:col>
      <xdr:colOff>101600</xdr:colOff>
      <xdr:row>96</xdr:row>
      <xdr:rowOff>154488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145615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114351</xdr:rowOff>
    </xdr:from>
    <xdr:to>
      <xdr:col>10</xdr:col>
      <xdr:colOff>165100</xdr:colOff>
      <xdr:row>97</xdr:row>
      <xdr:rowOff>44501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35628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103363</xdr:rowOff>
    </xdr:from>
    <xdr:to>
      <xdr:col>6</xdr:col>
      <xdr:colOff>38100</xdr:colOff>
      <xdr:row>97</xdr:row>
      <xdr:rowOff>33513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6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65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14214</xdr:rowOff>
    </xdr:from>
    <xdr:to>
      <xdr:col>55</xdr:col>
      <xdr:colOff>0</xdr:colOff>
      <xdr:row>57</xdr:row>
      <xdr:rowOff>35352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86864"/>
          <a:ext cx="8382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35352</xdr:rowOff>
    </xdr:from>
    <xdr:to>
      <xdr:col>50</xdr:col>
      <xdr:colOff>114300</xdr:colOff>
      <xdr:row>57</xdr:row>
      <xdr:rowOff>82878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08002"/>
          <a:ext cx="889000" cy="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140774</xdr:rowOff>
    </xdr:from>
    <xdr:to>
      <xdr:col>45</xdr:col>
      <xdr:colOff>177800</xdr:colOff>
      <xdr:row>57</xdr:row>
      <xdr:rowOff>82878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41974"/>
          <a:ext cx="889000" cy="1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140774</xdr:rowOff>
    </xdr:from>
    <xdr:to>
      <xdr:col>41</xdr:col>
      <xdr:colOff>50800</xdr:colOff>
      <xdr:row>57</xdr:row>
      <xdr:rowOff>63782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41974"/>
          <a:ext cx="889000" cy="9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134864</xdr:rowOff>
    </xdr:from>
    <xdr:to>
      <xdr:col>55</xdr:col>
      <xdr:colOff>50800</xdr:colOff>
      <xdr:row>57</xdr:row>
      <xdr:rowOff>65014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113291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1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156002</xdr:rowOff>
    </xdr:from>
    <xdr:to>
      <xdr:col>50</xdr:col>
      <xdr:colOff>165100</xdr:colOff>
      <xdr:row>57</xdr:row>
      <xdr:rowOff>86152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5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77279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4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32078</xdr:rowOff>
    </xdr:from>
    <xdr:to>
      <xdr:col>46</xdr:col>
      <xdr:colOff>38100</xdr:colOff>
      <xdr:row>57</xdr:row>
      <xdr:rowOff>133678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0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124805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9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89974</xdr:rowOff>
    </xdr:from>
    <xdr:to>
      <xdr:col>41</xdr:col>
      <xdr:colOff>101600</xdr:colOff>
      <xdr:row>57</xdr:row>
      <xdr:rowOff>20124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36651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6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12982</xdr:rowOff>
    </xdr:from>
    <xdr:to>
      <xdr:col>36</xdr:col>
      <xdr:colOff>165100</xdr:colOff>
      <xdr:row>57</xdr:row>
      <xdr:rowOff>114582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105709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7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101085</xdr:rowOff>
    </xdr:from>
    <xdr:to>
      <xdr:col>55</xdr:col>
      <xdr:colOff>0</xdr:colOff>
      <xdr:row>73</xdr:row>
      <xdr:rowOff>142142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616935"/>
          <a:ext cx="8382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11556</xdr:rowOff>
    </xdr:from>
    <xdr:to>
      <xdr:col>50</xdr:col>
      <xdr:colOff>114300</xdr:colOff>
      <xdr:row>73</xdr:row>
      <xdr:rowOff>101085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2527406"/>
          <a:ext cx="889000" cy="8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11556</xdr:rowOff>
    </xdr:from>
    <xdr:to>
      <xdr:col>45</xdr:col>
      <xdr:colOff>177800</xdr:colOff>
      <xdr:row>75</xdr:row>
      <xdr:rowOff>57550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2527406"/>
          <a:ext cx="889000" cy="38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57550</xdr:rowOff>
    </xdr:from>
    <xdr:to>
      <xdr:col>41</xdr:col>
      <xdr:colOff>50800</xdr:colOff>
      <xdr:row>76</xdr:row>
      <xdr:rowOff>80704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2916300"/>
          <a:ext cx="889000" cy="19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91342</xdr:rowOff>
    </xdr:from>
    <xdr:to>
      <xdr:col>55</xdr:col>
      <xdr:colOff>50800</xdr:colOff>
      <xdr:row>74</xdr:row>
      <xdr:rowOff>21492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6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114219</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4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50285</xdr:rowOff>
    </xdr:from>
    <xdr:to>
      <xdr:col>50</xdr:col>
      <xdr:colOff>165100</xdr:colOff>
      <xdr:row>73</xdr:row>
      <xdr:rowOff>151885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56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168412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3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132206</xdr:rowOff>
    </xdr:from>
    <xdr:to>
      <xdr:col>46</xdr:col>
      <xdr:colOff>38100</xdr:colOff>
      <xdr:row>73</xdr:row>
      <xdr:rowOff>62356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4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78883</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50795" y="122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6750</xdr:rowOff>
    </xdr:from>
    <xdr:to>
      <xdr:col>41</xdr:col>
      <xdr:colOff>101600</xdr:colOff>
      <xdr:row>75</xdr:row>
      <xdr:rowOff>108350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8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124877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29904</xdr:rowOff>
    </xdr:from>
    <xdr:to>
      <xdr:col>36</xdr:col>
      <xdr:colOff>165100</xdr:colOff>
      <xdr:row>76</xdr:row>
      <xdr:rowOff>131504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06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148030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8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34885</xdr:rowOff>
    </xdr:from>
    <xdr:to>
      <xdr:col>55</xdr:col>
      <xdr:colOff>0</xdr:colOff>
      <xdr:row>98</xdr:row>
      <xdr:rowOff>39677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36985"/>
          <a:ext cx="8382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34885</xdr:rowOff>
    </xdr:from>
    <xdr:to>
      <xdr:col>50</xdr:col>
      <xdr:colOff>114300</xdr:colOff>
      <xdr:row>98</xdr:row>
      <xdr:rowOff>61164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36985"/>
          <a:ext cx="889000" cy="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61164</xdr:rowOff>
    </xdr:from>
    <xdr:to>
      <xdr:col>45</xdr:col>
      <xdr:colOff>177800</xdr:colOff>
      <xdr:row>98</xdr:row>
      <xdr:rowOff>110074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63264"/>
          <a:ext cx="889000" cy="4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110074</xdr:rowOff>
    </xdr:from>
    <xdr:to>
      <xdr:col>41</xdr:col>
      <xdr:colOff>50800</xdr:colOff>
      <xdr:row>98</xdr:row>
      <xdr:rowOff>121580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12174"/>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160327</xdr:rowOff>
    </xdr:from>
    <xdr:to>
      <xdr:col>55</xdr:col>
      <xdr:colOff>50800</xdr:colOff>
      <xdr:row>98</xdr:row>
      <xdr:rowOff>90477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131658</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155535</xdr:rowOff>
    </xdr:from>
    <xdr:to>
      <xdr:col>50</xdr:col>
      <xdr:colOff>165100</xdr:colOff>
      <xdr:row>98</xdr:row>
      <xdr:rowOff>85685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102212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6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10364</xdr:rowOff>
    </xdr:from>
    <xdr:to>
      <xdr:col>46</xdr:col>
      <xdr:colOff>38100</xdr:colOff>
      <xdr:row>98</xdr:row>
      <xdr:rowOff>111964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103091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0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59274</xdr:rowOff>
    </xdr:from>
    <xdr:to>
      <xdr:col>41</xdr:col>
      <xdr:colOff>101600</xdr:colOff>
      <xdr:row>98</xdr:row>
      <xdr:rowOff>160874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152001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70780</xdr:rowOff>
    </xdr:from>
    <xdr:to>
      <xdr:col>36</xdr:col>
      <xdr:colOff>165100</xdr:colOff>
      <xdr:row>99</xdr:row>
      <xdr:rowOff>930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163507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6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84020</xdr:rowOff>
    </xdr:from>
    <xdr:to>
      <xdr:col>85</xdr:col>
      <xdr:colOff>127000</xdr:colOff>
      <xdr:row>39</xdr:row>
      <xdr:rowOff>84461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99120"/>
          <a:ext cx="838200" cy="17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79659</xdr:rowOff>
    </xdr:from>
    <xdr:to>
      <xdr:col>81</xdr:col>
      <xdr:colOff>50800</xdr:colOff>
      <xdr:row>39</xdr:row>
      <xdr:rowOff>84461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766209"/>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49811</xdr:rowOff>
    </xdr:from>
    <xdr:to>
      <xdr:col>76</xdr:col>
      <xdr:colOff>114300</xdr:colOff>
      <xdr:row>39</xdr:row>
      <xdr:rowOff>79659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736361"/>
          <a:ext cx="889000" cy="2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49811</xdr:rowOff>
    </xdr:from>
    <xdr:to>
      <xdr:col>71</xdr:col>
      <xdr:colOff>177800</xdr:colOff>
      <xdr:row>39</xdr:row>
      <xdr:rowOff>100674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736361"/>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33220</xdr:rowOff>
    </xdr:from>
    <xdr:to>
      <xdr:col>85</xdr:col>
      <xdr:colOff>177800</xdr:colOff>
      <xdr:row>38</xdr:row>
      <xdr:rowOff>134820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11647</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33661</xdr:rowOff>
    </xdr:from>
    <xdr:to>
      <xdr:col>81</xdr:col>
      <xdr:colOff>101600</xdr:colOff>
      <xdr:row>39</xdr:row>
      <xdr:rowOff>135261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7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126388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81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28859</xdr:rowOff>
    </xdr:from>
    <xdr:to>
      <xdr:col>76</xdr:col>
      <xdr:colOff>165100</xdr:colOff>
      <xdr:row>39</xdr:row>
      <xdr:rowOff>130459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7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121586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8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170461</xdr:rowOff>
    </xdr:from>
    <xdr:to>
      <xdr:col>72</xdr:col>
      <xdr:colOff>38100</xdr:colOff>
      <xdr:row>39</xdr:row>
      <xdr:rowOff>100611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8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91738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49874</xdr:rowOff>
    </xdr:from>
    <xdr:to>
      <xdr:col>67</xdr:col>
      <xdr:colOff>101600</xdr:colOff>
      <xdr:row>39</xdr:row>
      <xdr:rowOff>151474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7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142601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8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20514</xdr:rowOff>
    </xdr:from>
    <xdr:to>
      <xdr:col>85</xdr:col>
      <xdr:colOff>127000</xdr:colOff>
      <xdr:row>58</xdr:row>
      <xdr:rowOff>95400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64614"/>
          <a:ext cx="838200" cy="7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93033</xdr:rowOff>
    </xdr:from>
    <xdr:to>
      <xdr:col>81</xdr:col>
      <xdr:colOff>50800</xdr:colOff>
      <xdr:row>58</xdr:row>
      <xdr:rowOff>95400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37133"/>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63462</xdr:rowOff>
    </xdr:from>
    <xdr:to>
      <xdr:col>76</xdr:col>
      <xdr:colOff>114300</xdr:colOff>
      <xdr:row>58</xdr:row>
      <xdr:rowOff>93033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07562"/>
          <a:ext cx="889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36837</xdr:rowOff>
    </xdr:from>
    <xdr:to>
      <xdr:col>71</xdr:col>
      <xdr:colOff>177800</xdr:colOff>
      <xdr:row>58</xdr:row>
      <xdr:rowOff>63462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80937"/>
          <a:ext cx="889000" cy="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141164</xdr:rowOff>
    </xdr:from>
    <xdr:to>
      <xdr:col>85</xdr:col>
      <xdr:colOff>177800</xdr:colOff>
      <xdr:row>58</xdr:row>
      <xdr:rowOff>71314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56091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44600</xdr:rowOff>
    </xdr:from>
    <xdr:to>
      <xdr:col>81</xdr:col>
      <xdr:colOff>101600</xdr:colOff>
      <xdr:row>58</xdr:row>
      <xdr:rowOff>146200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137327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8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42233</xdr:rowOff>
    </xdr:from>
    <xdr:to>
      <xdr:col>76</xdr:col>
      <xdr:colOff>165100</xdr:colOff>
      <xdr:row>58</xdr:row>
      <xdr:rowOff>143833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134960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7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12662</xdr:rowOff>
    </xdr:from>
    <xdr:to>
      <xdr:col>72</xdr:col>
      <xdr:colOff>38100</xdr:colOff>
      <xdr:row>58</xdr:row>
      <xdr:rowOff>114262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105389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157487</xdr:rowOff>
    </xdr:from>
    <xdr:to>
      <xdr:col>67</xdr:col>
      <xdr:colOff>101600</xdr:colOff>
      <xdr:row>58</xdr:row>
      <xdr:rowOff>87637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78764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71828</xdr:rowOff>
    </xdr:from>
    <xdr:to>
      <xdr:col>85</xdr:col>
      <xdr:colOff>127000</xdr:colOff>
      <xdr:row>78</xdr:row>
      <xdr:rowOff>135621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44928"/>
          <a:ext cx="838200" cy="6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36117</xdr:rowOff>
    </xdr:from>
    <xdr:to>
      <xdr:col>81</xdr:col>
      <xdr:colOff>50800</xdr:colOff>
      <xdr:row>78</xdr:row>
      <xdr:rowOff>71828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237767"/>
          <a:ext cx="889000" cy="20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36117</xdr:rowOff>
    </xdr:from>
    <xdr:to>
      <xdr:col>76</xdr:col>
      <xdr:colOff>114300</xdr:colOff>
      <xdr:row>77</xdr:row>
      <xdr:rowOff>146974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37767"/>
          <a:ext cx="889000" cy="1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146974</xdr:rowOff>
    </xdr:from>
    <xdr:to>
      <xdr:col>71</xdr:col>
      <xdr:colOff>177800</xdr:colOff>
      <xdr:row>78</xdr:row>
      <xdr:rowOff>80282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48624"/>
          <a:ext cx="889000" cy="10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84821</xdr:rowOff>
    </xdr:from>
    <xdr:to>
      <xdr:col>85</xdr:col>
      <xdr:colOff>177800</xdr:colOff>
      <xdr:row>79</xdr:row>
      <xdr:rowOff>14971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171198</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21028</xdr:rowOff>
    </xdr:from>
    <xdr:to>
      <xdr:col>81</xdr:col>
      <xdr:colOff>101600</xdr:colOff>
      <xdr:row>78</xdr:row>
      <xdr:rowOff>122628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139155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6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156767</xdr:rowOff>
    </xdr:from>
    <xdr:to>
      <xdr:col>76</xdr:col>
      <xdr:colOff>165100</xdr:colOff>
      <xdr:row>77</xdr:row>
      <xdr:rowOff>86917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103443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296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96174</xdr:rowOff>
    </xdr:from>
    <xdr:to>
      <xdr:col>72</xdr:col>
      <xdr:colOff>38100</xdr:colOff>
      <xdr:row>78</xdr:row>
      <xdr:rowOff>26324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42851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29482</xdr:rowOff>
    </xdr:from>
    <xdr:to>
      <xdr:col>67</xdr:col>
      <xdr:colOff>101600</xdr:colOff>
      <xdr:row>78</xdr:row>
      <xdr:rowOff>131082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147609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15136</xdr:rowOff>
    </xdr:from>
    <xdr:to>
      <xdr:col>85</xdr:col>
      <xdr:colOff>127000</xdr:colOff>
      <xdr:row>97</xdr:row>
      <xdr:rowOff>84356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45786"/>
          <a:ext cx="8382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84356</xdr:rowOff>
    </xdr:from>
    <xdr:to>
      <xdr:col>81</xdr:col>
      <xdr:colOff>50800</xdr:colOff>
      <xdr:row>97</xdr:row>
      <xdr:rowOff>99101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715006"/>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99101</xdr:rowOff>
    </xdr:from>
    <xdr:to>
      <xdr:col>76</xdr:col>
      <xdr:colOff>114300</xdr:colOff>
      <xdr:row>97</xdr:row>
      <xdr:rowOff>115821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729751"/>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115821</xdr:rowOff>
    </xdr:from>
    <xdr:to>
      <xdr:col>71</xdr:col>
      <xdr:colOff>177800</xdr:colOff>
      <xdr:row>97</xdr:row>
      <xdr:rowOff>125079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74647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135786</xdr:rowOff>
    </xdr:from>
    <xdr:to>
      <xdr:col>85</xdr:col>
      <xdr:colOff>177800</xdr:colOff>
      <xdr:row>97</xdr:row>
      <xdr:rowOff>65936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9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114213</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7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33556</xdr:rowOff>
    </xdr:from>
    <xdr:to>
      <xdr:col>81</xdr:col>
      <xdr:colOff>101600</xdr:colOff>
      <xdr:row>97</xdr:row>
      <xdr:rowOff>135156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126283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48301</xdr:rowOff>
    </xdr:from>
    <xdr:to>
      <xdr:col>76</xdr:col>
      <xdr:colOff>165100</xdr:colOff>
      <xdr:row>97</xdr:row>
      <xdr:rowOff>149901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141028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7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65021</xdr:rowOff>
    </xdr:from>
    <xdr:to>
      <xdr:col>72</xdr:col>
      <xdr:colOff>38100</xdr:colOff>
      <xdr:row>97</xdr:row>
      <xdr:rowOff>166621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157748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74279</xdr:rowOff>
    </xdr:from>
    <xdr:to>
      <xdr:col>67</xdr:col>
      <xdr:colOff>101600</xdr:colOff>
      <xdr:row>98</xdr:row>
      <xdr:rowOff>4429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7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167006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全般的には、類似団体の平均値を下回っている。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観光地を擁する当町は、観光施設の維持管理経費及び辺地対策事業債を活用した事業を実施しているため、商工費において例年数値が高くなっている。</a:t>
          </a:r>
        </a:p>
        <a:p>
          <a:r>
            <a:rPr kumimoji="1" lang="ja-JP" altLang="en-US" sz="1300">
              <a:latin typeface="ＭＳ Ｐゴシック" panose="020B0600070205080204" pitchFamily="50" charset="-128"/>
              <a:ea typeface="ＭＳ Ｐゴシック" panose="020B0600070205080204" pitchFamily="50" charset="-128"/>
            </a:rPr>
            <a:t>　また、災害復旧事業費については、令和元年台風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号災害により、令和元年度から令和３年度にかけて増加したが、令和４年度は復旧事業の完了により類似団体並みとなった。</a:t>
          </a:r>
        </a:p>
        <a:p>
          <a:r>
            <a:rPr kumimoji="1" lang="ja-JP" altLang="en-US" sz="1300">
              <a:latin typeface="ＭＳ Ｐゴシック" panose="020B0600070205080204" pitchFamily="50" charset="-128"/>
              <a:ea typeface="ＭＳ Ｐゴシック" panose="020B0600070205080204" pitchFamily="50" charset="-128"/>
            </a:rPr>
            <a:t>　住民一人当たりのコストは、人口密度及び高齢化率等の影響を大きく受けるため、少子高齢化が進む当町では、数値に大きな影響が見込まれる。</a:t>
          </a:r>
        </a:p>
        <a:p>
          <a:r>
            <a:rPr kumimoji="1" lang="ja-JP" altLang="en-US" sz="1300">
              <a:latin typeface="ＭＳ Ｐゴシック" panose="020B0600070205080204" pitchFamily="50" charset="-128"/>
              <a:ea typeface="ＭＳ Ｐゴシック" panose="020B0600070205080204" pitchFamily="50" charset="-128"/>
            </a:rPr>
            <a:t>　今後も、行政の効率化等を進め、健全な財政運営に努める。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億円の取り崩しをしたため、財政調整基金残高が減少した。</a:t>
          </a:r>
        </a:p>
        <a:p>
          <a:r>
            <a:rPr kumimoji="1" lang="ja-JP" altLang="en-US" sz="1400">
              <a:latin typeface="ＭＳ ゴシック" pitchFamily="49" charset="-128"/>
              <a:ea typeface="ＭＳ ゴシック" pitchFamily="49" charset="-128"/>
            </a:rPr>
            <a:t>　実質収支額は、地方交付税及び繰越金の増により増額となった。また実質単年度収支は、繰上げ償還実施のため増額となっている。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実質赤字や資金不足はなく、連結実質赤字比率は、数値なしとなっている。</a:t>
          </a:r>
        </a:p>
        <a:p>
          <a:r>
            <a:rPr kumimoji="1" lang="ja-JP" altLang="en-US" sz="1400">
              <a:latin typeface="ＭＳ ゴシック" pitchFamily="49" charset="-128"/>
              <a:ea typeface="ＭＳ ゴシック" pitchFamily="49" charset="-128"/>
            </a:rPr>
            <a:t>　索道事業特別会計は、施設の老朽化による維持補修費が嵩んでおり会計の留保財源が年々減少し厳しい財政運営となっている。</a:t>
          </a:r>
        </a:p>
        <a:p>
          <a:r>
            <a:rPr kumimoji="1" lang="ja-JP" altLang="en-US" sz="1400">
              <a:latin typeface="ＭＳ ゴシック" pitchFamily="49" charset="-128"/>
              <a:ea typeface="ＭＳ ゴシック" pitchFamily="49" charset="-128"/>
            </a:rPr>
            <a:t>　なお、下水道事業会計については法適用への移行に伴い令和３年度から計上されている。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元利償還金は、令和元年度臨時財政対策債（</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万円借入）等の元金償還が開始となるため増加した。</a:t>
          </a:r>
        </a:p>
        <a:p>
          <a:r>
            <a:rPr kumimoji="1" lang="ja-JP" altLang="en-US" sz="1400">
              <a:latin typeface="ＭＳ ゴシック" pitchFamily="49" charset="-128"/>
              <a:ea typeface="ＭＳ ゴシック" pitchFamily="49" charset="-128"/>
            </a:rPr>
            <a:t>　公営企業債の元利償還金は償還が進み償還完了の事業があることから減少している。しかしながら、水道事業及び下水道事業は施設の老朽化より、今後、施設の大規模改修等において起債が見込まれる。</a:t>
          </a:r>
        </a:p>
        <a:p>
          <a:r>
            <a:rPr kumimoji="1" lang="ja-JP" altLang="en-US" sz="1400">
              <a:latin typeface="ＭＳ ゴシック" pitchFamily="49" charset="-128"/>
              <a:ea typeface="ＭＳ ゴシック" pitchFamily="49" charset="-128"/>
            </a:rPr>
            <a:t>　組合等の元利償還金については全体的に償還が進んでいる。</a:t>
          </a:r>
        </a:p>
        <a:p>
          <a:r>
            <a:rPr kumimoji="1" lang="ja-JP" altLang="en-US" sz="1400">
              <a:latin typeface="ＭＳ ゴシック" pitchFamily="49" charset="-128"/>
              <a:ea typeface="ＭＳ ゴシック" pitchFamily="49" charset="-128"/>
            </a:rPr>
            <a:t>　算入公債費等も、今後しばらく同水準で推移する見込みである。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令和４年度から過疎対策事業債の借入れ増により一般会計等地方債残高が増加傾向にあるが、公営企業及び組合における地方債残高の減少により全体としては減少した。また、充当可能基金の概ね同水準で推移しており、将来負担比率は数値な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設立法人等の負債額等負担見込額について、令和４年度の増加要因は、損失補償を付す社会福祉法人ハートフルケアたてしなにおいて、新型コロナウイルスの影響により事業収入が減収とり算定上、増額となった。</a:t>
          </a:r>
        </a:p>
        <a:p>
          <a:r>
            <a:rPr kumimoji="1" lang="ja-JP" altLang="en-US" sz="1400">
              <a:latin typeface="ＭＳ ゴシック" pitchFamily="49" charset="-128"/>
              <a:ea typeface="ＭＳ ゴシック" pitchFamily="49" charset="-128"/>
            </a:rPr>
            <a:t>　今後も、地方債の新規借入の抑制と充当可能基金の積み増しに努める。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数値修正</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・基準財政需要額算入見込額</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2,594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3,677</a:t>
          </a:r>
          <a:r>
            <a:rPr kumimoji="1" lang="ja-JP" altLang="en-US" sz="1400">
              <a:latin typeface="ＭＳ ゴシック" pitchFamily="49" charset="-128"/>
              <a:ea typeface="ＭＳ ゴシック" pitchFamily="49" charset="-128"/>
            </a:rPr>
            <a:t>百万円」</a:t>
          </a: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1,566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2,648</a:t>
          </a:r>
          <a:r>
            <a:rPr kumimoji="1" lang="ja-JP" altLang="en-US" sz="1400">
              <a:latin typeface="ＭＳ ゴシック" pitchFamily="49" charset="-128"/>
              <a:ea typeface="ＭＳ ゴシック" pitchFamily="49" charset="-128"/>
            </a:rPr>
            <a:t>百万円」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長野県立科町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財政調整基金及び減債基金については、繰上げ償還実施に伴う取崩しにより減額している。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その他特定目的基金については、観光地廃屋撤去事業に伴う取崩しにより減額しているが、今後、大きな財政負担が見込まれる公共施設等改修費用のため積み増しを行っている。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中央公民館、小学校及び体育センター等）の老朽化が進んでおり、今後、公共施設等総合管理計画等に基づき維持補修、建替え及び処分等を検討することとなるが、多額の財政負担が見込まれ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年度に公共施設等整備基金を創設し、各施設の改修等費用に充てるため計画的に積み増しを行っており、今後も財源確保に努めていく。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上下水道整備基金、白樺高原下水道事業基金については、上水道施設、下水道施設の老朽化に伴う改修費用の財源としている。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ふるさと活性化基金、教育施設整備基金等については、公共施設等の改修等費用の財源としている。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その他特定目的基金については、今後改修等が見込まれる公共施設やインフラ整備等の財源として計画的に積み増しをしている。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千万円を、「白樺高原下水道事業基金」に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千万円を積み増し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千万円を、「白樺高原下水道事業基金」に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百万円を積み増し。また、「白樺高原環境整備基金」は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千万円を取崩し。「立科っ子奨学基金」を創設し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・その他の増については、利子分の積立が主である。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今後、公共施設やインフラ施設等の大規模な改修等に多額の費用が見込まれるため、計画的に積み増しを行っていく予定。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令和５年度は、繰上げ償還実施に伴い１千万円の取崩しを行った。この他、利子分の積み増しを行っている。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令和元年度は、災害等のため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今後大きな財政負担が見込まれる公共施設等の改修等費用としてその他特定目的基金に積み増しをしているため、災害復旧等の不測の事態に備え標準財政規模の状況考慮しつつ、現状維持に努める。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令和５年度は、繰上げ償還実施に伴い７千万円の取崩しを行った。この他、利子分及び令和５年度普通交付税追加交付（費目：臨時財政対策債償還基金費）の趣旨に基づき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今後の、財政状況を踏まえ、繰上償還を行うための財源として積み増しを検討する。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6" workbookViewId="0">
      <selection activeCell="BN11" sqref="BN11:DA11"/>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6454489</v>
      </c>
      <c r="BO4" s="436"/>
      <c r="BP4" s="436"/>
      <c r="BQ4" s="436"/>
      <c r="BR4" s="436"/>
      <c r="BS4" s="436"/>
      <c r="BT4" s="436"/>
      <c r="BU4" s="437"/>
      <c r="BV4" s="435">
        <v>6602813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22.3</v>
      </c>
      <c r="CU4" s="576"/>
      <c r="CV4" s="576"/>
      <c r="CW4" s="576"/>
      <c r="CX4" s="576"/>
      <c r="CY4" s="576"/>
      <c r="CZ4" s="576"/>
      <c r="DA4" s="577"/>
      <c r="DB4" s="575">
        <v>21.1</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5711554</v>
      </c>
      <c r="BO5" s="407"/>
      <c r="BP5" s="407"/>
      <c r="BQ5" s="407"/>
      <c r="BR5" s="407"/>
      <c r="BS5" s="407"/>
      <c r="BT5" s="407"/>
      <c r="BU5" s="408"/>
      <c r="BV5" s="406">
        <v>5947921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87.4</v>
      </c>
      <c r="CU5" s="404"/>
      <c r="CV5" s="404"/>
      <c r="CW5" s="404"/>
      <c r="CX5" s="404"/>
      <c r="CY5" s="404"/>
      <c r="CZ5" s="404"/>
      <c r="DA5" s="405"/>
      <c r="DB5" s="403">
        <v>85.8</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742935</v>
      </c>
      <c r="BO6" s="407"/>
      <c r="BP6" s="407"/>
      <c r="BQ6" s="407"/>
      <c r="BR6" s="407"/>
      <c r="BS6" s="407"/>
      <c r="BT6" s="407"/>
      <c r="BU6" s="408"/>
      <c r="BV6" s="406">
        <v>654892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87.8</v>
      </c>
      <c r="CU6" s="550"/>
      <c r="CV6" s="550"/>
      <c r="CW6" s="550"/>
      <c r="CX6" s="550"/>
      <c r="CY6" s="550"/>
      <c r="CZ6" s="550"/>
      <c r="DA6" s="551"/>
      <c r="DB6" s="549">
        <v>86.8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65169</v>
      </c>
      <c r="BO7" s="407"/>
      <c r="BP7" s="407"/>
      <c r="BQ7" s="407"/>
      <c r="BR7" s="407"/>
      <c r="BS7" s="407"/>
      <c r="BT7" s="407"/>
      <c r="BU7" s="408"/>
      <c r="BV7" s="406">
        <v>9838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3042723</v>
      </c>
      <c r="CU7" s="407"/>
      <c r="CV7" s="407"/>
      <c r="CW7" s="407"/>
      <c r="CX7" s="407"/>
      <c r="CY7" s="407"/>
      <c r="CZ7" s="407"/>
      <c r="DA7" s="408"/>
      <c r="DB7" s="406">
        <v>3055486</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677766</v>
      </c>
      <c r="BO8" s="407"/>
      <c r="BP8" s="407"/>
      <c r="BQ8" s="407"/>
      <c r="BR8" s="407"/>
      <c r="BS8" s="407"/>
      <c r="BT8" s="407"/>
      <c r="BU8" s="408"/>
      <c r="BV8" s="406">
        <v>645054</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0.32</v>
      </c>
      <c r="CU8" s="510"/>
      <c r="CV8" s="510"/>
      <c r="CW8" s="510"/>
      <c r="CX8" s="510"/>
      <c r="CY8" s="510"/>
      <c r="CZ8" s="510"/>
      <c r="DA8" s="511"/>
      <c r="DB8" s="509">
        <v>0.33</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6612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32712</v>
      </c>
      <c r="BO9" s="407"/>
      <c r="BP9" s="407"/>
      <c r="BQ9" s="407"/>
      <c r="BR9" s="407"/>
      <c r="BS9" s="407"/>
      <c r="BT9" s="407"/>
      <c r="BU9" s="408"/>
      <c r="BV9" s="406">
        <v>83800</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9.1</v>
      </c>
      <c r="CU9" s="404"/>
      <c r="CV9" s="404"/>
      <c r="CW9" s="404"/>
      <c r="CX9" s="404"/>
      <c r="CY9" s="404"/>
      <c r="CZ9" s="404"/>
      <c r="DA9" s="405"/>
      <c r="DB9" s="403">
        <v>7</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7265</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110</v>
      </c>
      <c r="AV10" s="465"/>
      <c r="AW10" s="465"/>
      <c r="AX10" s="465"/>
      <c r="AY10" s="420" t="s">
        <v>115</v>
      </c>
      <c r="AZ10" s="421"/>
      <c r="BA10" s="421"/>
      <c r="BB10" s="421"/>
      <c r="BC10" s="421"/>
      <c r="BD10" s="421"/>
      <c r="BE10" s="421"/>
      <c r="BF10" s="421"/>
      <c r="BG10" s="421"/>
      <c r="BH10" s="421"/>
      <c r="BI10" s="421"/>
      <c r="BJ10" s="421"/>
      <c r="BK10" s="421"/>
      <c r="BL10" s="421"/>
      <c r="BM10" s="422"/>
      <c r="BN10" s="406">
        <v>2284</v>
      </c>
      <c r="BO10" s="407"/>
      <c r="BP10" s="407"/>
      <c r="BQ10" s="407"/>
      <c r="BR10" s="407"/>
      <c r="BS10" s="407"/>
      <c r="BT10" s="407"/>
      <c r="BU10" s="408"/>
      <c r="BV10" s="406">
        <v>1750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110</v>
      </c>
      <c r="AV11" s="465"/>
      <c r="AW11" s="465"/>
      <c r="AX11" s="465"/>
      <c r="AY11" s="420" t="s">
        <v>120</v>
      </c>
      <c r="AZ11" s="421"/>
      <c r="BA11" s="421"/>
      <c r="BB11" s="421"/>
      <c r="BC11" s="421"/>
      <c r="BD11" s="421"/>
      <c r="BE11" s="421"/>
      <c r="BF11" s="421"/>
      <c r="BG11" s="421"/>
      <c r="BH11" s="421"/>
      <c r="BI11" s="421"/>
      <c r="BJ11" s="421"/>
      <c r="BK11" s="421"/>
      <c r="BL11" s="421"/>
      <c r="BM11" s="422"/>
      <c r="BN11" s="406">
        <v>86093</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6724</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6593</v>
      </c>
      <c r="S13" s="494"/>
      <c r="T13" s="494"/>
      <c r="U13" s="494"/>
      <c r="V13" s="495"/>
      <c r="W13" s="496" t="s">
        <v>131</v>
      </c>
      <c r="X13" s="392"/>
      <c r="Y13" s="392"/>
      <c r="Z13" s="392"/>
      <c r="AA13" s="392"/>
      <c r="AB13" s="393"/>
      <c r="AC13" s="359">
        <v>589</v>
      </c>
      <c r="AD13" s="360"/>
      <c r="AE13" s="360"/>
      <c r="AF13" s="360"/>
      <c r="AG13" s="361"/>
      <c r="AH13" s="359">
        <v>713</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111089</v>
      </c>
      <c r="BO13" s="407"/>
      <c r="BP13" s="407"/>
      <c r="BQ13" s="407"/>
      <c r="BR13" s="407"/>
      <c r="BS13" s="407"/>
      <c r="BT13" s="407"/>
      <c r="BU13" s="408"/>
      <c r="BV13" s="406">
        <v>85550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v>
      </c>
      <c r="CU13" s="404"/>
      <c r="CV13" s="404"/>
      <c r="CW13" s="404"/>
      <c r="CX13" s="404"/>
      <c r="CY13" s="404"/>
      <c r="CZ13" s="404"/>
      <c r="DA13" s="405"/>
      <c r="DB13" s="403">
        <v>8.1</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6843</v>
      </c>
      <c r="S14" s="494"/>
      <c r="T14" s="494"/>
      <c r="U14" s="494"/>
      <c r="V14" s="495"/>
      <c r="W14" s="497"/>
      <c r="X14" s="395"/>
      <c r="Y14" s="395"/>
      <c r="Z14" s="395"/>
      <c r="AA14" s="395"/>
      <c r="AB14" s="396"/>
      <c r="AC14" s="486">
        <v>16.3</v>
      </c>
      <c r="AD14" s="487"/>
      <c r="AE14" s="487"/>
      <c r="AF14" s="487"/>
      <c r="AG14" s="488"/>
      <c r="AH14" s="486">
        <v>17.899999999999999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6718</v>
      </c>
      <c r="S15" s="494"/>
      <c r="T15" s="494"/>
      <c r="U15" s="494"/>
      <c r="V15" s="495"/>
      <c r="W15" s="496" t="s">
        <v>137</v>
      </c>
      <c r="X15" s="392"/>
      <c r="Y15" s="392"/>
      <c r="Z15" s="392"/>
      <c r="AA15" s="392"/>
      <c r="AB15" s="393"/>
      <c r="AC15" s="359">
        <v>978</v>
      </c>
      <c r="AD15" s="360"/>
      <c r="AE15" s="360"/>
      <c r="AF15" s="360"/>
      <c r="AG15" s="361"/>
      <c r="AH15" s="359">
        <v>1067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901492</v>
      </c>
      <c r="BO15" s="436"/>
      <c r="BP15" s="436"/>
      <c r="BQ15" s="436"/>
      <c r="BR15" s="436"/>
      <c r="BS15" s="436"/>
      <c r="BT15" s="436"/>
      <c r="BU15" s="437"/>
      <c r="BV15" s="435">
        <v>894259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27.1</v>
      </c>
      <c r="AD16" s="487"/>
      <c r="AE16" s="487"/>
      <c r="AF16" s="487"/>
      <c r="AG16" s="488"/>
      <c r="AH16" s="486">
        <v>26.8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2803867</v>
      </c>
      <c r="BO16" s="407"/>
      <c r="BP16" s="407"/>
      <c r="BQ16" s="407"/>
      <c r="BR16" s="407"/>
      <c r="BS16" s="407"/>
      <c r="BT16" s="407"/>
      <c r="BU16" s="408"/>
      <c r="BV16" s="406">
        <v>2797416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2039</v>
      </c>
      <c r="AD17" s="360"/>
      <c r="AE17" s="360"/>
      <c r="AF17" s="360"/>
      <c r="AG17" s="361"/>
      <c r="AH17" s="359">
        <v>2208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1123801</v>
      </c>
      <c r="BO17" s="407"/>
      <c r="BP17" s="407"/>
      <c r="BQ17" s="407"/>
      <c r="BR17" s="407"/>
      <c r="BS17" s="407"/>
      <c r="BT17" s="407"/>
      <c r="BU17" s="408"/>
      <c r="BV17" s="406">
        <v>1114724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66.87</v>
      </c>
      <c r="M18" s="459"/>
      <c r="N18" s="459"/>
      <c r="O18" s="459"/>
      <c r="P18" s="459"/>
      <c r="Q18" s="459"/>
      <c r="R18" s="460"/>
      <c r="S18" s="460"/>
      <c r="T18" s="460"/>
      <c r="U18" s="460"/>
      <c r="V18" s="461"/>
      <c r="W18" s="477"/>
      <c r="X18" s="478"/>
      <c r="Y18" s="478"/>
      <c r="Z18" s="478"/>
      <c r="AA18" s="478"/>
      <c r="AB18" s="502"/>
      <c r="AC18" s="376">
        <v>56.5</v>
      </c>
      <c r="AD18" s="377"/>
      <c r="AE18" s="377"/>
      <c r="AF18" s="377"/>
      <c r="AG18" s="462"/>
      <c r="AH18" s="376">
        <v>55.4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2870170</v>
      </c>
      <c r="BO18" s="407"/>
      <c r="BP18" s="407"/>
      <c r="BQ18" s="407"/>
      <c r="BR18" s="407"/>
      <c r="BS18" s="407"/>
      <c r="BT18" s="407"/>
      <c r="BU18" s="408"/>
      <c r="BV18" s="406">
        <v>2805401</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99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4531551</v>
      </c>
      <c r="BO19" s="407"/>
      <c r="BP19" s="407"/>
      <c r="BQ19" s="407"/>
      <c r="BR19" s="407"/>
      <c r="BS19" s="407"/>
      <c r="BT19" s="407"/>
      <c r="BU19" s="408"/>
      <c r="BV19" s="406">
        <v>4575408</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2606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3349370</v>
      </c>
      <c r="BO22" s="436"/>
      <c r="BP22" s="436"/>
      <c r="BQ22" s="436"/>
      <c r="BR22" s="436"/>
      <c r="BS22" s="436"/>
      <c r="BT22" s="436"/>
      <c r="BU22" s="437"/>
      <c r="BV22" s="435">
        <v>3092572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2115576</v>
      </c>
      <c r="BO23" s="407"/>
      <c r="BP23" s="407"/>
      <c r="BQ23" s="407"/>
      <c r="BR23" s="407"/>
      <c r="BS23" s="407"/>
      <c r="BT23" s="407"/>
      <c r="BU23" s="408"/>
      <c r="BV23" s="406">
        <v>1582965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6810</v>
      </c>
      <c r="R24" s="360"/>
      <c r="S24" s="360"/>
      <c r="T24" s="360"/>
      <c r="U24" s="360"/>
      <c r="V24" s="361"/>
      <c r="W24" s="449"/>
      <c r="X24" s="386"/>
      <c r="Y24" s="387"/>
      <c r="Z24" s="362" t="s">
        <v>162</v>
      </c>
      <c r="AA24" s="363"/>
      <c r="AB24" s="363"/>
      <c r="AC24" s="363"/>
      <c r="AD24" s="363"/>
      <c r="AE24" s="363"/>
      <c r="AF24" s="363"/>
      <c r="AG24" s="364"/>
      <c r="AH24" s="359">
        <v>89</v>
      </c>
      <c r="AI24" s="360"/>
      <c r="AJ24" s="360"/>
      <c r="AK24" s="360"/>
      <c r="AL24" s="361"/>
      <c r="AM24" s="359">
        <v>260592</v>
      </c>
      <c r="AN24" s="360"/>
      <c r="AO24" s="360"/>
      <c r="AP24" s="360"/>
      <c r="AQ24" s="360"/>
      <c r="AR24" s="361"/>
      <c r="AS24" s="359">
        <v>2928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2206482</v>
      </c>
      <c r="BO24" s="407"/>
      <c r="BP24" s="407"/>
      <c r="BQ24" s="407"/>
      <c r="BR24" s="407"/>
      <c r="BS24" s="407"/>
      <c r="BT24" s="407"/>
      <c r="BU24" s="408"/>
      <c r="BV24" s="406">
        <v>1750504</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6080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t="s">
        <v>122</v>
      </c>
      <c r="BO25" s="436"/>
      <c r="BP25" s="436"/>
      <c r="BQ25" s="436"/>
      <c r="BR25" s="436"/>
      <c r="BS25" s="436"/>
      <c r="BT25" s="436"/>
      <c r="BU25" s="437"/>
      <c r="BV25" s="435" t="s">
        <v>122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5430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2890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437238</v>
      </c>
      <c r="BO27" s="441"/>
      <c r="BP27" s="441"/>
      <c r="BQ27" s="441"/>
      <c r="BR27" s="441"/>
      <c r="BS27" s="441"/>
      <c r="BT27" s="441"/>
      <c r="BU27" s="442"/>
      <c r="BV27" s="440">
        <v>436428</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2110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1222598</v>
      </c>
      <c r="BO28" s="436"/>
      <c r="BP28" s="436"/>
      <c r="BQ28" s="436"/>
      <c r="BR28" s="436"/>
      <c r="BS28" s="436"/>
      <c r="BT28" s="436"/>
      <c r="BU28" s="437"/>
      <c r="BV28" s="435">
        <v>1230314</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10</v>
      </c>
      <c r="M29" s="360"/>
      <c r="N29" s="360"/>
      <c r="O29" s="360"/>
      <c r="P29" s="361"/>
      <c r="Q29" s="359">
        <v>1960</v>
      </c>
      <c r="R29" s="360"/>
      <c r="S29" s="360"/>
      <c r="T29" s="360"/>
      <c r="U29" s="360"/>
      <c r="V29" s="361"/>
      <c r="W29" s="450"/>
      <c r="X29" s="451"/>
      <c r="Y29" s="452"/>
      <c r="Z29" s="362" t="s">
        <v>177</v>
      </c>
      <c r="AA29" s="363"/>
      <c r="AB29" s="363"/>
      <c r="AC29" s="363"/>
      <c r="AD29" s="363"/>
      <c r="AE29" s="363"/>
      <c r="AF29" s="363"/>
      <c r="AG29" s="364"/>
      <c r="AH29" s="359">
        <v>89</v>
      </c>
      <c r="AI29" s="360"/>
      <c r="AJ29" s="360"/>
      <c r="AK29" s="360"/>
      <c r="AL29" s="361"/>
      <c r="AM29" s="359">
        <v>260592</v>
      </c>
      <c r="AN29" s="360"/>
      <c r="AO29" s="360"/>
      <c r="AP29" s="360"/>
      <c r="AQ29" s="360"/>
      <c r="AR29" s="361"/>
      <c r="AS29" s="359">
        <v>2928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22024</v>
      </c>
      <c r="BO29" s="407"/>
      <c r="BP29" s="407"/>
      <c r="BQ29" s="407"/>
      <c r="BR29" s="407"/>
      <c r="BS29" s="407"/>
      <c r="BT29" s="407"/>
      <c r="BU29" s="408"/>
      <c r="BV29" s="406">
        <v>79440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3257591</v>
      </c>
      <c r="BO30" s="441"/>
      <c r="BP30" s="441"/>
      <c r="BQ30" s="441"/>
      <c r="BR30" s="441"/>
      <c r="BS30" s="441"/>
      <c r="BT30" s="441"/>
      <c r="BU30" s="442"/>
      <c r="BV30" s="440">
        <v>3307695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立科町国民健康保険特別会計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IF('各会計、関係団体の財政状況及び健全化判断比率'!B31="","",'各会計、関係団体の財政状況及び健全化判断比率'!B31)</f>
        <v>立科町水道事業会計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佐久広域連合　一般会計</v>
      </c>
      <c r="BZ34" s="355"/>
      <c r="CA34" s="355"/>
      <c r="CB34" s="355"/>
      <c r="CC34" s="355"/>
      <c r="CD34" s="355"/>
      <c r="CE34" s="355"/>
      <c r="CF34" s="355"/>
      <c r="CG34" s="355"/>
      <c r="CH34" s="355"/>
      <c r="CI34" s="355"/>
      <c r="CJ34" s="355"/>
      <c r="CK34" s="355"/>
      <c r="CL34" s="355"/>
      <c r="CM34" s="355"/>
      <c r="CN34" s="175"/>
      <c r="CO34" s="354">
        <f>IF(CQ34="","",MAX(C34:D43,U34:V43,AM34:AN43,BE34:BF43,BW34:BX43)+1)</f>
        <v>19</v>
      </c>
      <c r="CP34" s="354"/>
      <c r="CQ34" s="355" t="str">
        <f>IF('各会計、関係団体の財政状況及び健全化判断比率'!BS7="","",'各会計、関係団体の財政状況及び健全化判断比率'!BS7)</f>
        <v>立科町土地開発公社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立科町白樺高原下水道事業特別会計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立科町介護保険特別会計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IF('各会計、関係団体の財政状況及び健全化判断比率'!B32="","",'各会計、関係団体の財政状況及び健全化判断比率'!B32)</f>
        <v>立科町下水道事業会計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佐久広域連合　消防特別会計</v>
      </c>
      <c r="BZ35" s="355"/>
      <c r="CA35" s="355"/>
      <c r="CB35" s="355"/>
      <c r="CC35" s="355"/>
      <c r="CD35" s="355"/>
      <c r="CE35" s="355"/>
      <c r="CF35" s="355"/>
      <c r="CG35" s="355"/>
      <c r="CH35" s="355"/>
      <c r="CI35" s="355"/>
      <c r="CJ35" s="355"/>
      <c r="CK35" s="355"/>
      <c r="CL35" s="355"/>
      <c r="CM35" s="355"/>
      <c r="CN35" s="175"/>
      <c r="CO35" s="354">
        <f t="shared" ref="CO35:CO43" si="3">IF(CQ35="","",CO34+1)</f>
        <v>20</v>
      </c>
      <c r="CP35" s="354"/>
      <c r="CQ35" s="355" t="str">
        <f>IF('各会計、関係団体の財政状況及び健全化判断比率'!BS8="","",'各会計、関係団体の財政状況及び健全化判断比率'!BS8)</f>
        <v>蓼科ケーブルビジョン㈱</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立科町索道事業特別会計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立科町後期高齢者医療特別会計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佐久広域連合　特別養護老人ホーム特別会計</v>
      </c>
      <c r="BZ36" s="355"/>
      <c r="CA36" s="355"/>
      <c r="CB36" s="355"/>
      <c r="CC36" s="355"/>
      <c r="CD36" s="355"/>
      <c r="CE36" s="355"/>
      <c r="CF36" s="355"/>
      <c r="CG36" s="355"/>
      <c r="CH36" s="355"/>
      <c r="CI36" s="355"/>
      <c r="CJ36" s="355"/>
      <c r="CK36" s="355"/>
      <c r="CL36" s="355"/>
      <c r="CM36" s="355"/>
      <c r="CN36" s="175"/>
      <c r="CO36" s="354">
        <f t="shared" si="3"/>
        <v>21</v>
      </c>
      <c r="CP36" s="354"/>
      <c r="CQ36" s="355" t="str">
        <f>IF('各会計、関係団体の財政状況及び健全化判断比率'!BS9="","",'各会計、関係団体の財政状況及び健全化判断比率'!BS9)</f>
        <v>㈱立科町農業振興公社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佐久広域連合　救護施設特別会計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白樺湖下水道組合　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川西保健衛生施設組合　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川西保健衛生施設組合　茂田井特定環境保全公共下水道事業特別会計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北佐久郡老人福祉施設組合　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長野県後期高齢者医療広域連合　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18</v>
      </c>
      <c r="BX43" s="354"/>
      <c r="BY43" s="355" t="str">
        <f>IF('各会計、関係団体の財政状況及び健全化判断比率'!B77="","",'各会計、関係団体の財政状況及び健全化判断比率'!B77)</f>
        <v>長野県後期高齢者医療広域連合　後期高齢者医療特別会計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eabPUfBW+xtJMXEl//zLfEjbalg6jnF0KpMqJzPzQZqCbziF1YgH4QT8S/n2BCOyMMoZ6fwZHFh6BN3hSrp24Q==" saltValue="wTNJBz6GCwBlNgtZwwBuy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S11" sqref="BS11:CV11"/>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215</v>
      </c>
      <c r="C5" s="664"/>
      <c r="D5" s="664"/>
      <c r="E5" s="664"/>
      <c r="F5" s="664"/>
      <c r="G5" s="664"/>
      <c r="H5" s="664"/>
      <c r="I5" s="664"/>
      <c r="J5" s="664"/>
      <c r="K5" s="664"/>
      <c r="L5" s="664"/>
      <c r="M5" s="664"/>
      <c r="N5" s="664"/>
      <c r="O5" s="664"/>
      <c r="P5" s="664"/>
      <c r="Q5" s="665"/>
      <c r="R5" s="660">
        <v>893666</v>
      </c>
      <c r="S5" s="661"/>
      <c r="T5" s="661"/>
      <c r="U5" s="661"/>
      <c r="V5" s="661"/>
      <c r="W5" s="661"/>
      <c r="X5" s="661"/>
      <c r="Y5" s="689"/>
      <c r="Z5" s="702">
        <v>13.8</v>
      </c>
      <c r="AA5" s="702"/>
      <c r="AB5" s="702"/>
      <c r="AC5" s="702"/>
      <c r="AD5" s="703">
        <v>893666</v>
      </c>
      <c r="AE5" s="703"/>
      <c r="AF5" s="703"/>
      <c r="AG5" s="703"/>
      <c r="AH5" s="703"/>
      <c r="AI5" s="703"/>
      <c r="AJ5" s="703"/>
      <c r="AK5" s="703"/>
      <c r="AL5" s="690">
        <v>27.4</v>
      </c>
      <c r="AM5" s="672"/>
      <c r="AN5" s="672"/>
      <c r="AO5" s="691"/>
      <c r="AP5" s="663" t="s">
        <v>216</v>
      </c>
      <c r="AQ5" s="664"/>
      <c r="AR5" s="664"/>
      <c r="AS5" s="664"/>
      <c r="AT5" s="664"/>
      <c r="AU5" s="664"/>
      <c r="AV5" s="664"/>
      <c r="AW5" s="664"/>
      <c r="AX5" s="664"/>
      <c r="AY5" s="664"/>
      <c r="AZ5" s="664"/>
      <c r="BA5" s="664"/>
      <c r="BB5" s="664"/>
      <c r="BC5" s="664"/>
      <c r="BD5" s="664"/>
      <c r="BE5" s="664"/>
      <c r="BF5" s="665"/>
      <c r="BG5" s="608">
        <v>861536</v>
      </c>
      <c r="BH5" s="609"/>
      <c r="BI5" s="609"/>
      <c r="BJ5" s="609"/>
      <c r="BK5" s="609"/>
      <c r="BL5" s="609"/>
      <c r="BM5" s="609"/>
      <c r="BN5" s="610"/>
      <c r="BO5" s="646">
        <v>96.4</v>
      </c>
      <c r="BP5" s="646"/>
      <c r="BQ5" s="646"/>
      <c r="BR5" s="646"/>
      <c r="BS5" s="647">
        <v>4308</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2">
      <c r="B6" s="605" t="s">
        <v>220</v>
      </c>
      <c r="C6" s="606"/>
      <c r="D6" s="606"/>
      <c r="E6" s="606"/>
      <c r="F6" s="606"/>
      <c r="G6" s="606"/>
      <c r="H6" s="606"/>
      <c r="I6" s="606"/>
      <c r="J6" s="606"/>
      <c r="K6" s="606"/>
      <c r="L6" s="606"/>
      <c r="M6" s="606"/>
      <c r="N6" s="606"/>
      <c r="O6" s="606"/>
      <c r="P6" s="606"/>
      <c r="Q6" s="607"/>
      <c r="R6" s="608">
        <v>66152</v>
      </c>
      <c r="S6" s="609"/>
      <c r="T6" s="609"/>
      <c r="U6" s="609"/>
      <c r="V6" s="609"/>
      <c r="W6" s="609"/>
      <c r="X6" s="609"/>
      <c r="Y6" s="610"/>
      <c r="Z6" s="646">
        <v>1</v>
      </c>
      <c r="AA6" s="646"/>
      <c r="AB6" s="646"/>
      <c r="AC6" s="646"/>
      <c r="AD6" s="647">
        <v>66152</v>
      </c>
      <c r="AE6" s="647"/>
      <c r="AF6" s="647"/>
      <c r="AG6" s="647"/>
      <c r="AH6" s="647"/>
      <c r="AI6" s="647"/>
      <c r="AJ6" s="647"/>
      <c r="AK6" s="647"/>
      <c r="AL6" s="611">
        <v>2</v>
      </c>
      <c r="AM6" s="612"/>
      <c r="AN6" s="612"/>
      <c r="AO6" s="648"/>
      <c r="AP6" s="605" t="s">
        <v>221</v>
      </c>
      <c r="AQ6" s="606"/>
      <c r="AR6" s="606"/>
      <c r="AS6" s="606"/>
      <c r="AT6" s="606"/>
      <c r="AU6" s="606"/>
      <c r="AV6" s="606"/>
      <c r="AW6" s="606"/>
      <c r="AX6" s="606"/>
      <c r="AY6" s="606"/>
      <c r="AZ6" s="606"/>
      <c r="BA6" s="606"/>
      <c r="BB6" s="606"/>
      <c r="BC6" s="606"/>
      <c r="BD6" s="606"/>
      <c r="BE6" s="606"/>
      <c r="BF6" s="607"/>
      <c r="BG6" s="608">
        <v>861536</v>
      </c>
      <c r="BH6" s="609"/>
      <c r="BI6" s="609"/>
      <c r="BJ6" s="609"/>
      <c r="BK6" s="609"/>
      <c r="BL6" s="609"/>
      <c r="BM6" s="609"/>
      <c r="BN6" s="610"/>
      <c r="BO6" s="646">
        <v>96.4</v>
      </c>
      <c r="BP6" s="646"/>
      <c r="BQ6" s="646"/>
      <c r="BR6" s="646"/>
      <c r="BS6" s="647">
        <v>4308</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64551</v>
      </c>
      <c r="CS6" s="609"/>
      <c r="CT6" s="609"/>
      <c r="CU6" s="609"/>
      <c r="CV6" s="609"/>
      <c r="CW6" s="609"/>
      <c r="CX6" s="609"/>
      <c r="CY6" s="610"/>
      <c r="CZ6" s="690">
        <v>1.1000000000000001</v>
      </c>
      <c r="DA6" s="672"/>
      <c r="DB6" s="672"/>
      <c r="DC6" s="692"/>
      <c r="DD6" s="614" t="s">
        <v>122</v>
      </c>
      <c r="DE6" s="609"/>
      <c r="DF6" s="609"/>
      <c r="DG6" s="609"/>
      <c r="DH6" s="609"/>
      <c r="DI6" s="609"/>
      <c r="DJ6" s="609"/>
      <c r="DK6" s="609"/>
      <c r="DL6" s="609"/>
      <c r="DM6" s="609"/>
      <c r="DN6" s="609"/>
      <c r="DO6" s="609"/>
      <c r="DP6" s="610"/>
      <c r="DQ6" s="614">
        <v>64551</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224</v>
      </c>
      <c r="S7" s="609"/>
      <c r="T7" s="609"/>
      <c r="U7" s="609"/>
      <c r="V7" s="609"/>
      <c r="W7" s="609"/>
      <c r="X7" s="609"/>
      <c r="Y7" s="610"/>
      <c r="Z7" s="646">
        <v>0</v>
      </c>
      <c r="AA7" s="646"/>
      <c r="AB7" s="646"/>
      <c r="AC7" s="646"/>
      <c r="AD7" s="647">
        <v>224</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326395</v>
      </c>
      <c r="BH7" s="609"/>
      <c r="BI7" s="609"/>
      <c r="BJ7" s="609"/>
      <c r="BK7" s="609"/>
      <c r="BL7" s="609"/>
      <c r="BM7" s="609"/>
      <c r="BN7" s="610"/>
      <c r="BO7" s="646">
        <v>36.5</v>
      </c>
      <c r="BP7" s="646"/>
      <c r="BQ7" s="646"/>
      <c r="BR7" s="646"/>
      <c r="BS7" s="647">
        <v>4308</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1302986</v>
      </c>
      <c r="CS7" s="609"/>
      <c r="CT7" s="609"/>
      <c r="CU7" s="609"/>
      <c r="CV7" s="609"/>
      <c r="CW7" s="609"/>
      <c r="CX7" s="609"/>
      <c r="CY7" s="610"/>
      <c r="CZ7" s="646">
        <v>22.8</v>
      </c>
      <c r="DA7" s="646"/>
      <c r="DB7" s="646"/>
      <c r="DC7" s="646"/>
      <c r="DD7" s="614">
        <v>111034</v>
      </c>
      <c r="DE7" s="609"/>
      <c r="DF7" s="609"/>
      <c r="DG7" s="609"/>
      <c r="DH7" s="609"/>
      <c r="DI7" s="609"/>
      <c r="DJ7" s="609"/>
      <c r="DK7" s="609"/>
      <c r="DL7" s="609"/>
      <c r="DM7" s="609"/>
      <c r="DN7" s="609"/>
      <c r="DO7" s="609"/>
      <c r="DP7" s="610"/>
      <c r="DQ7" s="614">
        <v>895957</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4123</v>
      </c>
      <c r="S8" s="609"/>
      <c r="T8" s="609"/>
      <c r="U8" s="609"/>
      <c r="V8" s="609"/>
      <c r="W8" s="609"/>
      <c r="X8" s="609"/>
      <c r="Y8" s="610"/>
      <c r="Z8" s="646">
        <v>0.1</v>
      </c>
      <c r="AA8" s="646"/>
      <c r="AB8" s="646"/>
      <c r="AC8" s="646"/>
      <c r="AD8" s="647">
        <v>4123</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15411</v>
      </c>
      <c r="BH8" s="609"/>
      <c r="BI8" s="609"/>
      <c r="BJ8" s="609"/>
      <c r="BK8" s="609"/>
      <c r="BL8" s="609"/>
      <c r="BM8" s="609"/>
      <c r="BN8" s="610"/>
      <c r="BO8" s="646">
        <v>1.7</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1228397</v>
      </c>
      <c r="CS8" s="609"/>
      <c r="CT8" s="609"/>
      <c r="CU8" s="609"/>
      <c r="CV8" s="609"/>
      <c r="CW8" s="609"/>
      <c r="CX8" s="609"/>
      <c r="CY8" s="610"/>
      <c r="CZ8" s="646">
        <v>21.5</v>
      </c>
      <c r="DA8" s="646"/>
      <c r="DB8" s="646"/>
      <c r="DC8" s="646"/>
      <c r="DD8" s="614">
        <v>4675</v>
      </c>
      <c r="DE8" s="609"/>
      <c r="DF8" s="609"/>
      <c r="DG8" s="609"/>
      <c r="DH8" s="609"/>
      <c r="DI8" s="609"/>
      <c r="DJ8" s="609"/>
      <c r="DK8" s="609"/>
      <c r="DL8" s="609"/>
      <c r="DM8" s="609"/>
      <c r="DN8" s="609"/>
      <c r="DO8" s="609"/>
      <c r="DP8" s="610"/>
      <c r="DQ8" s="614">
        <v>788758</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4093</v>
      </c>
      <c r="S9" s="609"/>
      <c r="T9" s="609"/>
      <c r="U9" s="609"/>
      <c r="V9" s="609"/>
      <c r="W9" s="609"/>
      <c r="X9" s="609"/>
      <c r="Y9" s="610"/>
      <c r="Z9" s="646">
        <v>0.1</v>
      </c>
      <c r="AA9" s="646"/>
      <c r="AB9" s="646"/>
      <c r="AC9" s="646"/>
      <c r="AD9" s="647">
        <v>4093</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270522</v>
      </c>
      <c r="BH9" s="609"/>
      <c r="BI9" s="609"/>
      <c r="BJ9" s="609"/>
      <c r="BK9" s="609"/>
      <c r="BL9" s="609"/>
      <c r="BM9" s="609"/>
      <c r="BN9" s="610"/>
      <c r="BO9" s="646">
        <v>30.3</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368858</v>
      </c>
      <c r="CS9" s="609"/>
      <c r="CT9" s="609"/>
      <c r="CU9" s="609"/>
      <c r="CV9" s="609"/>
      <c r="CW9" s="609"/>
      <c r="CX9" s="609"/>
      <c r="CY9" s="610"/>
      <c r="CZ9" s="646">
        <v>6.5</v>
      </c>
      <c r="DA9" s="646"/>
      <c r="DB9" s="646"/>
      <c r="DC9" s="646"/>
      <c r="DD9" s="614">
        <v>7194</v>
      </c>
      <c r="DE9" s="609"/>
      <c r="DF9" s="609"/>
      <c r="DG9" s="609"/>
      <c r="DH9" s="609"/>
      <c r="DI9" s="609"/>
      <c r="DJ9" s="609"/>
      <c r="DK9" s="609"/>
      <c r="DL9" s="609"/>
      <c r="DM9" s="609"/>
      <c r="DN9" s="609"/>
      <c r="DO9" s="609"/>
      <c r="DP9" s="610"/>
      <c r="DQ9" s="614">
        <v>261305</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28363</v>
      </c>
      <c r="BH10" s="609"/>
      <c r="BI10" s="609"/>
      <c r="BJ10" s="609"/>
      <c r="BK10" s="609"/>
      <c r="BL10" s="609"/>
      <c r="BM10" s="609"/>
      <c r="BN10" s="610"/>
      <c r="BO10" s="646">
        <v>3.2</v>
      </c>
      <c r="BP10" s="646"/>
      <c r="BQ10" s="646"/>
      <c r="BR10" s="646"/>
      <c r="BS10" s="647">
        <v>4308</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174046</v>
      </c>
      <c r="S11" s="609"/>
      <c r="T11" s="609"/>
      <c r="U11" s="609"/>
      <c r="V11" s="609"/>
      <c r="W11" s="609"/>
      <c r="X11" s="609"/>
      <c r="Y11" s="610"/>
      <c r="Z11" s="611">
        <v>2.7</v>
      </c>
      <c r="AA11" s="612"/>
      <c r="AB11" s="612"/>
      <c r="AC11" s="613"/>
      <c r="AD11" s="614">
        <v>174046</v>
      </c>
      <c r="AE11" s="609"/>
      <c r="AF11" s="609"/>
      <c r="AG11" s="609"/>
      <c r="AH11" s="609"/>
      <c r="AI11" s="609"/>
      <c r="AJ11" s="609"/>
      <c r="AK11" s="610"/>
      <c r="AL11" s="611">
        <v>5.3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12099</v>
      </c>
      <c r="BH11" s="609"/>
      <c r="BI11" s="609"/>
      <c r="BJ11" s="609"/>
      <c r="BK11" s="609"/>
      <c r="BL11" s="609"/>
      <c r="BM11" s="609"/>
      <c r="BN11" s="610"/>
      <c r="BO11" s="646">
        <v>1.4</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329263</v>
      </c>
      <c r="CS11" s="609"/>
      <c r="CT11" s="609"/>
      <c r="CU11" s="609"/>
      <c r="CV11" s="609"/>
      <c r="CW11" s="609"/>
      <c r="CX11" s="609"/>
      <c r="CY11" s="610"/>
      <c r="CZ11" s="646">
        <v>5.8</v>
      </c>
      <c r="DA11" s="646"/>
      <c r="DB11" s="646"/>
      <c r="DC11" s="646"/>
      <c r="DD11" s="614">
        <v>103143</v>
      </c>
      <c r="DE11" s="609"/>
      <c r="DF11" s="609"/>
      <c r="DG11" s="609"/>
      <c r="DH11" s="609"/>
      <c r="DI11" s="609"/>
      <c r="DJ11" s="609"/>
      <c r="DK11" s="609"/>
      <c r="DL11" s="609"/>
      <c r="DM11" s="609"/>
      <c r="DN11" s="609"/>
      <c r="DO11" s="609"/>
      <c r="DP11" s="610"/>
      <c r="DQ11" s="614">
        <v>141872</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7700</v>
      </c>
      <c r="S12" s="609"/>
      <c r="T12" s="609"/>
      <c r="U12" s="609"/>
      <c r="V12" s="609"/>
      <c r="W12" s="609"/>
      <c r="X12" s="609"/>
      <c r="Y12" s="610"/>
      <c r="Z12" s="646">
        <v>0.1</v>
      </c>
      <c r="AA12" s="646"/>
      <c r="AB12" s="646"/>
      <c r="AC12" s="646"/>
      <c r="AD12" s="647">
        <v>7700</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452110</v>
      </c>
      <c r="BH12" s="609"/>
      <c r="BI12" s="609"/>
      <c r="BJ12" s="609"/>
      <c r="BK12" s="609"/>
      <c r="BL12" s="609"/>
      <c r="BM12" s="609"/>
      <c r="BN12" s="610"/>
      <c r="BO12" s="646">
        <v>50.6</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628583</v>
      </c>
      <c r="CS12" s="609"/>
      <c r="CT12" s="609"/>
      <c r="CU12" s="609"/>
      <c r="CV12" s="609"/>
      <c r="CW12" s="609"/>
      <c r="CX12" s="609"/>
      <c r="CY12" s="610"/>
      <c r="CZ12" s="646">
        <v>11</v>
      </c>
      <c r="DA12" s="646"/>
      <c r="DB12" s="646"/>
      <c r="DC12" s="646"/>
      <c r="DD12" s="614">
        <v>275438</v>
      </c>
      <c r="DE12" s="609"/>
      <c r="DF12" s="609"/>
      <c r="DG12" s="609"/>
      <c r="DH12" s="609"/>
      <c r="DI12" s="609"/>
      <c r="DJ12" s="609"/>
      <c r="DK12" s="609"/>
      <c r="DL12" s="609"/>
      <c r="DM12" s="609"/>
      <c r="DN12" s="609"/>
      <c r="DO12" s="609"/>
      <c r="DP12" s="610"/>
      <c r="DQ12" s="614">
        <v>260592</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451437</v>
      </c>
      <c r="BH13" s="609"/>
      <c r="BI13" s="609"/>
      <c r="BJ13" s="609"/>
      <c r="BK13" s="609"/>
      <c r="BL13" s="609"/>
      <c r="BM13" s="609"/>
      <c r="BN13" s="610"/>
      <c r="BO13" s="646">
        <v>50.5</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622010</v>
      </c>
      <c r="CS13" s="609"/>
      <c r="CT13" s="609"/>
      <c r="CU13" s="609"/>
      <c r="CV13" s="609"/>
      <c r="CW13" s="609"/>
      <c r="CX13" s="609"/>
      <c r="CY13" s="610"/>
      <c r="CZ13" s="646">
        <v>10.9</v>
      </c>
      <c r="DA13" s="646"/>
      <c r="DB13" s="646"/>
      <c r="DC13" s="646"/>
      <c r="DD13" s="614">
        <v>184394</v>
      </c>
      <c r="DE13" s="609"/>
      <c r="DF13" s="609"/>
      <c r="DG13" s="609"/>
      <c r="DH13" s="609"/>
      <c r="DI13" s="609"/>
      <c r="DJ13" s="609"/>
      <c r="DK13" s="609"/>
      <c r="DL13" s="609"/>
      <c r="DM13" s="609"/>
      <c r="DN13" s="609"/>
      <c r="DO13" s="609"/>
      <c r="DP13" s="610"/>
      <c r="DQ13" s="614">
        <v>448727</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140</v>
      </c>
      <c r="S14" s="609"/>
      <c r="T14" s="609"/>
      <c r="U14" s="609"/>
      <c r="V14" s="609"/>
      <c r="W14" s="609"/>
      <c r="X14" s="609"/>
      <c r="Y14" s="610"/>
      <c r="Z14" s="646">
        <v>0</v>
      </c>
      <c r="AA14" s="646"/>
      <c r="AB14" s="646"/>
      <c r="AC14" s="646"/>
      <c r="AD14" s="647">
        <v>140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37467</v>
      </c>
      <c r="BH14" s="609"/>
      <c r="BI14" s="609"/>
      <c r="BJ14" s="609"/>
      <c r="BK14" s="609"/>
      <c r="BL14" s="609"/>
      <c r="BM14" s="609"/>
      <c r="BN14" s="610"/>
      <c r="BO14" s="646">
        <v>4.2</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211199</v>
      </c>
      <c r="CS14" s="609"/>
      <c r="CT14" s="609"/>
      <c r="CU14" s="609"/>
      <c r="CV14" s="609"/>
      <c r="CW14" s="609"/>
      <c r="CX14" s="609"/>
      <c r="CY14" s="610"/>
      <c r="CZ14" s="646">
        <v>3.7</v>
      </c>
      <c r="DA14" s="646"/>
      <c r="DB14" s="646"/>
      <c r="DC14" s="646"/>
      <c r="DD14" s="614">
        <v>58498</v>
      </c>
      <c r="DE14" s="609"/>
      <c r="DF14" s="609"/>
      <c r="DG14" s="609"/>
      <c r="DH14" s="609"/>
      <c r="DI14" s="609"/>
      <c r="DJ14" s="609"/>
      <c r="DK14" s="609"/>
      <c r="DL14" s="609"/>
      <c r="DM14" s="609"/>
      <c r="DN14" s="609"/>
      <c r="DO14" s="609"/>
      <c r="DP14" s="610"/>
      <c r="DQ14" s="614">
        <v>150699</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45564</v>
      </c>
      <c r="BH15" s="609"/>
      <c r="BI15" s="609"/>
      <c r="BJ15" s="609"/>
      <c r="BK15" s="609"/>
      <c r="BL15" s="609"/>
      <c r="BM15" s="609"/>
      <c r="BN15" s="610"/>
      <c r="BO15" s="646">
        <v>5.0999999999999996</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514361</v>
      </c>
      <c r="CS15" s="609"/>
      <c r="CT15" s="609"/>
      <c r="CU15" s="609"/>
      <c r="CV15" s="609"/>
      <c r="CW15" s="609"/>
      <c r="CX15" s="609"/>
      <c r="CY15" s="610"/>
      <c r="CZ15" s="646">
        <v>9</v>
      </c>
      <c r="DA15" s="646"/>
      <c r="DB15" s="646"/>
      <c r="DC15" s="646"/>
      <c r="DD15" s="614">
        <v>146729</v>
      </c>
      <c r="DE15" s="609"/>
      <c r="DF15" s="609"/>
      <c r="DG15" s="609"/>
      <c r="DH15" s="609"/>
      <c r="DI15" s="609"/>
      <c r="DJ15" s="609"/>
      <c r="DK15" s="609"/>
      <c r="DL15" s="609"/>
      <c r="DM15" s="609"/>
      <c r="DN15" s="609"/>
      <c r="DO15" s="609"/>
      <c r="DP15" s="610"/>
      <c r="DQ15" s="614">
        <v>356141</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5488</v>
      </c>
      <c r="S16" s="609"/>
      <c r="T16" s="609"/>
      <c r="U16" s="609"/>
      <c r="V16" s="609"/>
      <c r="W16" s="609"/>
      <c r="X16" s="609"/>
      <c r="Y16" s="610"/>
      <c r="Z16" s="646">
        <v>0.1</v>
      </c>
      <c r="AA16" s="646"/>
      <c r="AB16" s="646"/>
      <c r="AC16" s="646"/>
      <c r="AD16" s="647">
        <v>5488</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6001</v>
      </c>
      <c r="CS16" s="609"/>
      <c r="CT16" s="609"/>
      <c r="CU16" s="609"/>
      <c r="CV16" s="609"/>
      <c r="CW16" s="609"/>
      <c r="CX16" s="609"/>
      <c r="CY16" s="610"/>
      <c r="CZ16" s="646">
        <v>0.1</v>
      </c>
      <c r="DA16" s="646"/>
      <c r="DB16" s="646"/>
      <c r="DC16" s="646"/>
      <c r="DD16" s="614" t="s">
        <v>122</v>
      </c>
      <c r="DE16" s="609"/>
      <c r="DF16" s="609"/>
      <c r="DG16" s="609"/>
      <c r="DH16" s="609"/>
      <c r="DI16" s="609"/>
      <c r="DJ16" s="609"/>
      <c r="DK16" s="609"/>
      <c r="DL16" s="609"/>
      <c r="DM16" s="609"/>
      <c r="DN16" s="609"/>
      <c r="DO16" s="609"/>
      <c r="DP16" s="610"/>
      <c r="DQ16" s="614">
        <v>6001</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15913</v>
      </c>
      <c r="S17" s="609"/>
      <c r="T17" s="609"/>
      <c r="U17" s="609"/>
      <c r="V17" s="609"/>
      <c r="W17" s="609"/>
      <c r="X17" s="609"/>
      <c r="Y17" s="610"/>
      <c r="Z17" s="646">
        <v>0.2</v>
      </c>
      <c r="AA17" s="646"/>
      <c r="AB17" s="646"/>
      <c r="AC17" s="646"/>
      <c r="AD17" s="647">
        <v>15913</v>
      </c>
      <c r="AE17" s="647"/>
      <c r="AF17" s="647"/>
      <c r="AG17" s="647"/>
      <c r="AH17" s="647"/>
      <c r="AI17" s="647"/>
      <c r="AJ17" s="647"/>
      <c r="AK17" s="647"/>
      <c r="AL17" s="611">
        <v>0.5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435345</v>
      </c>
      <c r="CS17" s="609"/>
      <c r="CT17" s="609"/>
      <c r="CU17" s="609"/>
      <c r="CV17" s="609"/>
      <c r="CW17" s="609"/>
      <c r="CX17" s="609"/>
      <c r="CY17" s="610"/>
      <c r="CZ17" s="646">
        <v>7.6</v>
      </c>
      <c r="DA17" s="646"/>
      <c r="DB17" s="646"/>
      <c r="DC17" s="646"/>
      <c r="DD17" s="614" t="s">
        <v>122</v>
      </c>
      <c r="DE17" s="609"/>
      <c r="DF17" s="609"/>
      <c r="DG17" s="609"/>
      <c r="DH17" s="609"/>
      <c r="DI17" s="609"/>
      <c r="DJ17" s="609"/>
      <c r="DK17" s="609"/>
      <c r="DL17" s="609"/>
      <c r="DM17" s="609"/>
      <c r="DN17" s="609"/>
      <c r="DO17" s="609"/>
      <c r="DP17" s="610"/>
      <c r="DQ17" s="614">
        <v>414013</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5281</v>
      </c>
      <c r="S18" s="609"/>
      <c r="T18" s="609"/>
      <c r="U18" s="609"/>
      <c r="V18" s="609"/>
      <c r="W18" s="609"/>
      <c r="X18" s="609"/>
      <c r="Y18" s="610"/>
      <c r="Z18" s="646">
        <v>0.1</v>
      </c>
      <c r="AA18" s="646"/>
      <c r="AB18" s="646"/>
      <c r="AC18" s="646"/>
      <c r="AD18" s="647">
        <v>5281</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4468</v>
      </c>
      <c r="S19" s="609"/>
      <c r="T19" s="609"/>
      <c r="U19" s="609"/>
      <c r="V19" s="609"/>
      <c r="W19" s="609"/>
      <c r="X19" s="609"/>
      <c r="Y19" s="610"/>
      <c r="Z19" s="646">
        <v>0.1</v>
      </c>
      <c r="AA19" s="646"/>
      <c r="AB19" s="646"/>
      <c r="AC19" s="646"/>
      <c r="AD19" s="647">
        <v>4468</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32130</v>
      </c>
      <c r="BH19" s="609"/>
      <c r="BI19" s="609"/>
      <c r="BJ19" s="609"/>
      <c r="BK19" s="609"/>
      <c r="BL19" s="609"/>
      <c r="BM19" s="609"/>
      <c r="BN19" s="610"/>
      <c r="BO19" s="646">
        <v>3.6</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813</v>
      </c>
      <c r="S20" s="609"/>
      <c r="T20" s="609"/>
      <c r="U20" s="609"/>
      <c r="V20" s="609"/>
      <c r="W20" s="609"/>
      <c r="X20" s="609"/>
      <c r="Y20" s="610"/>
      <c r="Z20" s="646">
        <v>0</v>
      </c>
      <c r="AA20" s="646"/>
      <c r="AB20" s="646"/>
      <c r="AC20" s="646"/>
      <c r="AD20" s="647">
        <v>813</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32130</v>
      </c>
      <c r="BH20" s="609"/>
      <c r="BI20" s="609"/>
      <c r="BJ20" s="609"/>
      <c r="BK20" s="609"/>
      <c r="BL20" s="609"/>
      <c r="BM20" s="609"/>
      <c r="BN20" s="610"/>
      <c r="BO20" s="646">
        <v>3.6</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5711554</v>
      </c>
      <c r="CS20" s="609"/>
      <c r="CT20" s="609"/>
      <c r="CU20" s="609"/>
      <c r="CV20" s="609"/>
      <c r="CW20" s="609"/>
      <c r="CX20" s="609"/>
      <c r="CY20" s="610"/>
      <c r="CZ20" s="646">
        <v>100</v>
      </c>
      <c r="DA20" s="646"/>
      <c r="DB20" s="646"/>
      <c r="DC20" s="646"/>
      <c r="DD20" s="614">
        <v>891105</v>
      </c>
      <c r="DE20" s="609"/>
      <c r="DF20" s="609"/>
      <c r="DG20" s="609"/>
      <c r="DH20" s="609"/>
      <c r="DI20" s="609"/>
      <c r="DJ20" s="609"/>
      <c r="DK20" s="609"/>
      <c r="DL20" s="609"/>
      <c r="DM20" s="609"/>
      <c r="DN20" s="609"/>
      <c r="DO20" s="609"/>
      <c r="DP20" s="610"/>
      <c r="DQ20" s="614">
        <v>3788616</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2190408</v>
      </c>
      <c r="S21" s="609"/>
      <c r="T21" s="609"/>
      <c r="U21" s="609"/>
      <c r="V21" s="609"/>
      <c r="W21" s="609"/>
      <c r="X21" s="609"/>
      <c r="Y21" s="610"/>
      <c r="Z21" s="646">
        <v>33.9</v>
      </c>
      <c r="AA21" s="646"/>
      <c r="AB21" s="646"/>
      <c r="AC21" s="646"/>
      <c r="AD21" s="647">
        <v>1902522</v>
      </c>
      <c r="AE21" s="647"/>
      <c r="AF21" s="647"/>
      <c r="AG21" s="647"/>
      <c r="AH21" s="647"/>
      <c r="AI21" s="647"/>
      <c r="AJ21" s="647"/>
      <c r="AK21" s="647"/>
      <c r="AL21" s="611">
        <v>58.2</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32130</v>
      </c>
      <c r="BH21" s="609"/>
      <c r="BI21" s="609"/>
      <c r="BJ21" s="609"/>
      <c r="BK21" s="609"/>
      <c r="BL21" s="609"/>
      <c r="BM21" s="609"/>
      <c r="BN21" s="610"/>
      <c r="BO21" s="646">
        <v>3.6</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1902522</v>
      </c>
      <c r="S22" s="609"/>
      <c r="T22" s="609"/>
      <c r="U22" s="609"/>
      <c r="V22" s="609"/>
      <c r="W22" s="609"/>
      <c r="X22" s="609"/>
      <c r="Y22" s="610"/>
      <c r="Z22" s="646">
        <v>29.5</v>
      </c>
      <c r="AA22" s="646"/>
      <c r="AB22" s="646"/>
      <c r="AC22" s="646"/>
      <c r="AD22" s="647">
        <v>1902522</v>
      </c>
      <c r="AE22" s="647"/>
      <c r="AF22" s="647"/>
      <c r="AG22" s="647"/>
      <c r="AH22" s="647"/>
      <c r="AI22" s="647"/>
      <c r="AJ22" s="647"/>
      <c r="AK22" s="647"/>
      <c r="AL22" s="611">
        <v>58.2</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270</v>
      </c>
      <c r="C23" s="606"/>
      <c r="D23" s="606"/>
      <c r="E23" s="606"/>
      <c r="F23" s="606"/>
      <c r="G23" s="606"/>
      <c r="H23" s="606"/>
      <c r="I23" s="606"/>
      <c r="J23" s="606"/>
      <c r="K23" s="606"/>
      <c r="L23" s="606"/>
      <c r="M23" s="606"/>
      <c r="N23" s="606"/>
      <c r="O23" s="606"/>
      <c r="P23" s="606"/>
      <c r="Q23" s="607"/>
      <c r="R23" s="608">
        <v>287881</v>
      </c>
      <c r="S23" s="609"/>
      <c r="T23" s="609"/>
      <c r="U23" s="609"/>
      <c r="V23" s="609"/>
      <c r="W23" s="609"/>
      <c r="X23" s="609"/>
      <c r="Y23" s="610"/>
      <c r="Z23" s="646">
        <v>4.5</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2">
      <c r="B24" s="605" t="s">
        <v>277</v>
      </c>
      <c r="C24" s="606"/>
      <c r="D24" s="606"/>
      <c r="E24" s="606"/>
      <c r="F24" s="606"/>
      <c r="G24" s="606"/>
      <c r="H24" s="606"/>
      <c r="I24" s="606"/>
      <c r="J24" s="606"/>
      <c r="K24" s="606"/>
      <c r="L24" s="606"/>
      <c r="M24" s="606"/>
      <c r="N24" s="606"/>
      <c r="O24" s="606"/>
      <c r="P24" s="606"/>
      <c r="Q24" s="607"/>
      <c r="R24" s="608">
        <v>5</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1902316</v>
      </c>
      <c r="CS24" s="661"/>
      <c r="CT24" s="661"/>
      <c r="CU24" s="661"/>
      <c r="CV24" s="661"/>
      <c r="CW24" s="661"/>
      <c r="CX24" s="661"/>
      <c r="CY24" s="689"/>
      <c r="CZ24" s="690">
        <v>33.299999999999997</v>
      </c>
      <c r="DA24" s="672"/>
      <c r="DB24" s="672"/>
      <c r="DC24" s="692"/>
      <c r="DD24" s="688">
        <v>1560099</v>
      </c>
      <c r="DE24" s="661"/>
      <c r="DF24" s="661"/>
      <c r="DG24" s="661"/>
      <c r="DH24" s="661"/>
      <c r="DI24" s="661"/>
      <c r="DJ24" s="661"/>
      <c r="DK24" s="689"/>
      <c r="DL24" s="688">
        <v>1372881</v>
      </c>
      <c r="DM24" s="661"/>
      <c r="DN24" s="661"/>
      <c r="DO24" s="661"/>
      <c r="DP24" s="661"/>
      <c r="DQ24" s="661"/>
      <c r="DR24" s="661"/>
      <c r="DS24" s="661"/>
      <c r="DT24" s="661"/>
      <c r="DU24" s="661"/>
      <c r="DV24" s="689"/>
      <c r="DW24" s="690">
        <v>41.8</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3367234</v>
      </c>
      <c r="S25" s="609"/>
      <c r="T25" s="609"/>
      <c r="U25" s="609"/>
      <c r="V25" s="609"/>
      <c r="W25" s="609"/>
      <c r="X25" s="609"/>
      <c r="Y25" s="610"/>
      <c r="Z25" s="646">
        <v>52.2</v>
      </c>
      <c r="AA25" s="646"/>
      <c r="AB25" s="646"/>
      <c r="AC25" s="646"/>
      <c r="AD25" s="647">
        <v>3079348</v>
      </c>
      <c r="AE25" s="647"/>
      <c r="AF25" s="647"/>
      <c r="AG25" s="647"/>
      <c r="AH25" s="647"/>
      <c r="AI25" s="647"/>
      <c r="AJ25" s="647"/>
      <c r="AK25" s="647"/>
      <c r="AL25" s="611">
        <v>94.3</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990495</v>
      </c>
      <c r="CS25" s="621"/>
      <c r="CT25" s="621"/>
      <c r="CU25" s="621"/>
      <c r="CV25" s="621"/>
      <c r="CW25" s="621"/>
      <c r="CX25" s="621"/>
      <c r="CY25" s="622"/>
      <c r="CZ25" s="611">
        <v>17.3</v>
      </c>
      <c r="DA25" s="623"/>
      <c r="DB25" s="623"/>
      <c r="DC25" s="624"/>
      <c r="DD25" s="614">
        <v>928755</v>
      </c>
      <c r="DE25" s="621"/>
      <c r="DF25" s="621"/>
      <c r="DG25" s="621"/>
      <c r="DH25" s="621"/>
      <c r="DI25" s="621"/>
      <c r="DJ25" s="621"/>
      <c r="DK25" s="622"/>
      <c r="DL25" s="614">
        <v>921204</v>
      </c>
      <c r="DM25" s="621"/>
      <c r="DN25" s="621"/>
      <c r="DO25" s="621"/>
      <c r="DP25" s="621"/>
      <c r="DQ25" s="621"/>
      <c r="DR25" s="621"/>
      <c r="DS25" s="621"/>
      <c r="DT25" s="621"/>
      <c r="DU25" s="621"/>
      <c r="DV25" s="622"/>
      <c r="DW25" s="611">
        <v>28.1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704</v>
      </c>
      <c r="S26" s="609"/>
      <c r="T26" s="609"/>
      <c r="U26" s="609"/>
      <c r="V26" s="609"/>
      <c r="W26" s="609"/>
      <c r="X26" s="609"/>
      <c r="Y26" s="610"/>
      <c r="Z26" s="646">
        <v>0</v>
      </c>
      <c r="AA26" s="646"/>
      <c r="AB26" s="646"/>
      <c r="AC26" s="646"/>
      <c r="AD26" s="647">
        <v>704</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504908</v>
      </c>
      <c r="CS26" s="609"/>
      <c r="CT26" s="609"/>
      <c r="CU26" s="609"/>
      <c r="CV26" s="609"/>
      <c r="CW26" s="609"/>
      <c r="CX26" s="609"/>
      <c r="CY26" s="610"/>
      <c r="CZ26" s="611">
        <v>8.8000000000000007</v>
      </c>
      <c r="DA26" s="623"/>
      <c r="DB26" s="623"/>
      <c r="DC26" s="624"/>
      <c r="DD26" s="614">
        <v>478349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6966</v>
      </c>
      <c r="S27" s="609"/>
      <c r="T27" s="609"/>
      <c r="U27" s="609"/>
      <c r="V27" s="609"/>
      <c r="W27" s="609"/>
      <c r="X27" s="609"/>
      <c r="Y27" s="610"/>
      <c r="Z27" s="646">
        <v>0.1</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893666</v>
      </c>
      <c r="BH27" s="609"/>
      <c r="BI27" s="609"/>
      <c r="BJ27" s="609"/>
      <c r="BK27" s="609"/>
      <c r="BL27" s="609"/>
      <c r="BM27" s="609"/>
      <c r="BN27" s="610"/>
      <c r="BO27" s="646">
        <v>100</v>
      </c>
      <c r="BP27" s="646"/>
      <c r="BQ27" s="646"/>
      <c r="BR27" s="646"/>
      <c r="BS27" s="647">
        <v>4308</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476476</v>
      </c>
      <c r="CS27" s="621"/>
      <c r="CT27" s="621"/>
      <c r="CU27" s="621"/>
      <c r="CV27" s="621"/>
      <c r="CW27" s="621"/>
      <c r="CX27" s="621"/>
      <c r="CY27" s="622"/>
      <c r="CZ27" s="611">
        <v>8.3000000000000007</v>
      </c>
      <c r="DA27" s="623"/>
      <c r="DB27" s="623"/>
      <c r="DC27" s="624"/>
      <c r="DD27" s="614">
        <v>217331</v>
      </c>
      <c r="DE27" s="621"/>
      <c r="DF27" s="621"/>
      <c r="DG27" s="621"/>
      <c r="DH27" s="621"/>
      <c r="DI27" s="621"/>
      <c r="DJ27" s="621"/>
      <c r="DK27" s="622"/>
      <c r="DL27" s="614">
        <v>123757</v>
      </c>
      <c r="DM27" s="621"/>
      <c r="DN27" s="621"/>
      <c r="DO27" s="621"/>
      <c r="DP27" s="621"/>
      <c r="DQ27" s="621"/>
      <c r="DR27" s="621"/>
      <c r="DS27" s="621"/>
      <c r="DT27" s="621"/>
      <c r="DU27" s="621"/>
      <c r="DV27" s="622"/>
      <c r="DW27" s="611">
        <v>3.8</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170129</v>
      </c>
      <c r="S28" s="609"/>
      <c r="T28" s="609"/>
      <c r="U28" s="609"/>
      <c r="V28" s="609"/>
      <c r="W28" s="609"/>
      <c r="X28" s="609"/>
      <c r="Y28" s="610"/>
      <c r="Z28" s="646">
        <v>2.6</v>
      </c>
      <c r="AA28" s="646"/>
      <c r="AB28" s="646"/>
      <c r="AC28" s="646"/>
      <c r="AD28" s="647">
        <v>12876</v>
      </c>
      <c r="AE28" s="647"/>
      <c r="AF28" s="647"/>
      <c r="AG28" s="647"/>
      <c r="AH28" s="647"/>
      <c r="AI28" s="647"/>
      <c r="AJ28" s="647"/>
      <c r="AK28" s="647"/>
      <c r="AL28" s="611">
        <v>0.4</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435345</v>
      </c>
      <c r="CS28" s="609"/>
      <c r="CT28" s="609"/>
      <c r="CU28" s="609"/>
      <c r="CV28" s="609"/>
      <c r="CW28" s="609"/>
      <c r="CX28" s="609"/>
      <c r="CY28" s="610"/>
      <c r="CZ28" s="611">
        <v>7.6</v>
      </c>
      <c r="DA28" s="623"/>
      <c r="DB28" s="623"/>
      <c r="DC28" s="624"/>
      <c r="DD28" s="614">
        <v>414013</v>
      </c>
      <c r="DE28" s="609"/>
      <c r="DF28" s="609"/>
      <c r="DG28" s="609"/>
      <c r="DH28" s="609"/>
      <c r="DI28" s="609"/>
      <c r="DJ28" s="609"/>
      <c r="DK28" s="610"/>
      <c r="DL28" s="614">
        <v>327920</v>
      </c>
      <c r="DM28" s="609"/>
      <c r="DN28" s="609"/>
      <c r="DO28" s="609"/>
      <c r="DP28" s="609"/>
      <c r="DQ28" s="609"/>
      <c r="DR28" s="609"/>
      <c r="DS28" s="609"/>
      <c r="DT28" s="609"/>
      <c r="DU28" s="609"/>
      <c r="DV28" s="610"/>
      <c r="DW28" s="611">
        <v>10</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7602</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435345</v>
      </c>
      <c r="CS29" s="621"/>
      <c r="CT29" s="621"/>
      <c r="CU29" s="621"/>
      <c r="CV29" s="621"/>
      <c r="CW29" s="621"/>
      <c r="CX29" s="621"/>
      <c r="CY29" s="622"/>
      <c r="CZ29" s="611">
        <v>7.6</v>
      </c>
      <c r="DA29" s="623"/>
      <c r="DB29" s="623"/>
      <c r="DC29" s="624"/>
      <c r="DD29" s="614">
        <v>414013</v>
      </c>
      <c r="DE29" s="621"/>
      <c r="DF29" s="621"/>
      <c r="DG29" s="621"/>
      <c r="DH29" s="621"/>
      <c r="DI29" s="621"/>
      <c r="DJ29" s="621"/>
      <c r="DK29" s="622"/>
      <c r="DL29" s="614">
        <v>327920</v>
      </c>
      <c r="DM29" s="621"/>
      <c r="DN29" s="621"/>
      <c r="DO29" s="621"/>
      <c r="DP29" s="621"/>
      <c r="DQ29" s="621"/>
      <c r="DR29" s="621"/>
      <c r="DS29" s="621"/>
      <c r="DT29" s="621"/>
      <c r="DU29" s="621"/>
      <c r="DV29" s="622"/>
      <c r="DW29" s="611">
        <v>10</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425000</v>
      </c>
      <c r="S30" s="609"/>
      <c r="T30" s="609"/>
      <c r="U30" s="609"/>
      <c r="V30" s="609"/>
      <c r="W30" s="609"/>
      <c r="X30" s="609"/>
      <c r="Y30" s="610"/>
      <c r="Z30" s="646">
        <v>6.6</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425801</v>
      </c>
      <c r="CS30" s="609"/>
      <c r="CT30" s="609"/>
      <c r="CU30" s="609"/>
      <c r="CV30" s="609"/>
      <c r="CW30" s="609"/>
      <c r="CX30" s="609"/>
      <c r="CY30" s="610"/>
      <c r="CZ30" s="611">
        <v>7.5</v>
      </c>
      <c r="DA30" s="623"/>
      <c r="DB30" s="623"/>
      <c r="DC30" s="624"/>
      <c r="DD30" s="614">
        <v>404469</v>
      </c>
      <c r="DE30" s="609"/>
      <c r="DF30" s="609"/>
      <c r="DG30" s="609"/>
      <c r="DH30" s="609"/>
      <c r="DI30" s="609"/>
      <c r="DJ30" s="609"/>
      <c r="DK30" s="610"/>
      <c r="DL30" s="614">
        <v>318376</v>
      </c>
      <c r="DM30" s="609"/>
      <c r="DN30" s="609"/>
      <c r="DO30" s="609"/>
      <c r="DP30" s="609"/>
      <c r="DQ30" s="609"/>
      <c r="DR30" s="609"/>
      <c r="DS30" s="609"/>
      <c r="DT30" s="609"/>
      <c r="DU30" s="609"/>
      <c r="DV30" s="610"/>
      <c r="DW30" s="611">
        <v>9.6999999999999993</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v>
      </c>
      <c r="BH31" s="671"/>
      <c r="BI31" s="671"/>
      <c r="BJ31" s="671"/>
      <c r="BK31" s="671"/>
      <c r="BL31" s="671"/>
      <c r="BM31" s="672">
        <v>93.3</v>
      </c>
      <c r="BN31" s="671"/>
      <c r="BO31" s="671"/>
      <c r="BP31" s="671"/>
      <c r="BQ31" s="673"/>
      <c r="BR31" s="670">
        <v>98.5</v>
      </c>
      <c r="BS31" s="671"/>
      <c r="BT31" s="671"/>
      <c r="BU31" s="671"/>
      <c r="BV31" s="671"/>
      <c r="BW31" s="671"/>
      <c r="BX31" s="672">
        <v>89.1</v>
      </c>
      <c r="BY31" s="671"/>
      <c r="BZ31" s="671"/>
      <c r="CA31" s="671"/>
      <c r="CB31" s="673"/>
      <c r="CD31" s="629"/>
      <c r="CE31" s="630"/>
      <c r="CF31" s="605" t="s">
        <v>300</v>
      </c>
      <c r="CG31" s="606"/>
      <c r="CH31" s="606"/>
      <c r="CI31" s="606"/>
      <c r="CJ31" s="606"/>
      <c r="CK31" s="606"/>
      <c r="CL31" s="606"/>
      <c r="CM31" s="606"/>
      <c r="CN31" s="606"/>
      <c r="CO31" s="606"/>
      <c r="CP31" s="606"/>
      <c r="CQ31" s="607"/>
      <c r="CR31" s="608">
        <v>9544</v>
      </c>
      <c r="CS31" s="621"/>
      <c r="CT31" s="621"/>
      <c r="CU31" s="621"/>
      <c r="CV31" s="621"/>
      <c r="CW31" s="621"/>
      <c r="CX31" s="621"/>
      <c r="CY31" s="622"/>
      <c r="CZ31" s="611">
        <v>0.2</v>
      </c>
      <c r="DA31" s="623"/>
      <c r="DB31" s="623"/>
      <c r="DC31" s="624"/>
      <c r="DD31" s="614">
        <v>9544</v>
      </c>
      <c r="DE31" s="621"/>
      <c r="DF31" s="621"/>
      <c r="DG31" s="621"/>
      <c r="DH31" s="621"/>
      <c r="DI31" s="621"/>
      <c r="DJ31" s="621"/>
      <c r="DK31" s="622"/>
      <c r="DL31" s="614">
        <v>9544</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281443</v>
      </c>
      <c r="S32" s="609"/>
      <c r="T32" s="609"/>
      <c r="U32" s="609"/>
      <c r="V32" s="609"/>
      <c r="W32" s="609"/>
      <c r="X32" s="609"/>
      <c r="Y32" s="610"/>
      <c r="Z32" s="646">
        <v>4.4000000000000004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99.2</v>
      </c>
      <c r="BH32" s="621"/>
      <c r="BI32" s="621"/>
      <c r="BJ32" s="621"/>
      <c r="BK32" s="621"/>
      <c r="BL32" s="621"/>
      <c r="BM32" s="612">
        <v>95.1</v>
      </c>
      <c r="BN32" s="621"/>
      <c r="BO32" s="621"/>
      <c r="BP32" s="621"/>
      <c r="BQ32" s="644"/>
      <c r="BR32" s="679">
        <v>99.1</v>
      </c>
      <c r="BS32" s="621"/>
      <c r="BT32" s="621"/>
      <c r="BU32" s="621"/>
      <c r="BV32" s="621"/>
      <c r="BW32" s="621"/>
      <c r="BX32" s="612">
        <v>95</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190681</v>
      </c>
      <c r="S33" s="609"/>
      <c r="T33" s="609"/>
      <c r="U33" s="609"/>
      <c r="V33" s="609"/>
      <c r="W33" s="609"/>
      <c r="X33" s="609"/>
      <c r="Y33" s="610"/>
      <c r="Z33" s="646">
        <v>3</v>
      </c>
      <c r="AA33" s="646"/>
      <c r="AB33" s="646"/>
      <c r="AC33" s="646"/>
      <c r="AD33" s="647">
        <v>120657</v>
      </c>
      <c r="AE33" s="647"/>
      <c r="AF33" s="647"/>
      <c r="AG33" s="647"/>
      <c r="AH33" s="647"/>
      <c r="AI33" s="647"/>
      <c r="AJ33" s="647"/>
      <c r="AK33" s="647"/>
      <c r="AL33" s="611">
        <v>3.7</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98.6</v>
      </c>
      <c r="BH33" s="593"/>
      <c r="BI33" s="593"/>
      <c r="BJ33" s="593"/>
      <c r="BK33" s="593"/>
      <c r="BL33" s="593"/>
      <c r="BM33" s="639">
        <v>90.8</v>
      </c>
      <c r="BN33" s="593"/>
      <c r="BO33" s="593"/>
      <c r="BP33" s="593"/>
      <c r="BQ33" s="656"/>
      <c r="BR33" s="669">
        <v>97.9</v>
      </c>
      <c r="BS33" s="593"/>
      <c r="BT33" s="593"/>
      <c r="BU33" s="593"/>
      <c r="BV33" s="593"/>
      <c r="BW33" s="593"/>
      <c r="BX33" s="639">
        <v>83.5</v>
      </c>
      <c r="BY33" s="593"/>
      <c r="BZ33" s="593"/>
      <c r="CA33" s="593"/>
      <c r="CB33" s="656"/>
      <c r="CD33" s="605" t="s">
        <v>307</v>
      </c>
      <c r="CE33" s="606"/>
      <c r="CF33" s="606"/>
      <c r="CG33" s="606"/>
      <c r="CH33" s="606"/>
      <c r="CI33" s="606"/>
      <c r="CJ33" s="606"/>
      <c r="CK33" s="606"/>
      <c r="CL33" s="606"/>
      <c r="CM33" s="606"/>
      <c r="CN33" s="606"/>
      <c r="CO33" s="606"/>
      <c r="CP33" s="606"/>
      <c r="CQ33" s="607"/>
      <c r="CR33" s="608">
        <v>2912132</v>
      </c>
      <c r="CS33" s="621"/>
      <c r="CT33" s="621"/>
      <c r="CU33" s="621"/>
      <c r="CV33" s="621"/>
      <c r="CW33" s="621"/>
      <c r="CX33" s="621"/>
      <c r="CY33" s="622"/>
      <c r="CZ33" s="611">
        <v>51</v>
      </c>
      <c r="DA33" s="623"/>
      <c r="DB33" s="623"/>
      <c r="DC33" s="624"/>
      <c r="DD33" s="614">
        <v>2073266</v>
      </c>
      <c r="DE33" s="621"/>
      <c r="DF33" s="621"/>
      <c r="DG33" s="621"/>
      <c r="DH33" s="621"/>
      <c r="DI33" s="621"/>
      <c r="DJ33" s="621"/>
      <c r="DK33" s="622"/>
      <c r="DL33" s="614">
        <v>1497289</v>
      </c>
      <c r="DM33" s="621"/>
      <c r="DN33" s="621"/>
      <c r="DO33" s="621"/>
      <c r="DP33" s="621"/>
      <c r="DQ33" s="621"/>
      <c r="DR33" s="621"/>
      <c r="DS33" s="621"/>
      <c r="DT33" s="621"/>
      <c r="DU33" s="621"/>
      <c r="DV33" s="622"/>
      <c r="DW33" s="611">
        <v>45.6</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148773</v>
      </c>
      <c r="S34" s="609"/>
      <c r="T34" s="609"/>
      <c r="U34" s="609"/>
      <c r="V34" s="609"/>
      <c r="W34" s="609"/>
      <c r="X34" s="609"/>
      <c r="Y34" s="610"/>
      <c r="Z34" s="646">
        <v>2.2999999999999998</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1090065</v>
      </c>
      <c r="CS34" s="609"/>
      <c r="CT34" s="609"/>
      <c r="CU34" s="609"/>
      <c r="CV34" s="609"/>
      <c r="CW34" s="609"/>
      <c r="CX34" s="609"/>
      <c r="CY34" s="610"/>
      <c r="CZ34" s="611">
        <v>19.100000000000001</v>
      </c>
      <c r="DA34" s="623"/>
      <c r="DB34" s="623"/>
      <c r="DC34" s="624"/>
      <c r="DD34" s="614">
        <v>554786</v>
      </c>
      <c r="DE34" s="609"/>
      <c r="DF34" s="609"/>
      <c r="DG34" s="609"/>
      <c r="DH34" s="609"/>
      <c r="DI34" s="609"/>
      <c r="DJ34" s="609"/>
      <c r="DK34" s="610"/>
      <c r="DL34" s="614">
        <v>439303</v>
      </c>
      <c r="DM34" s="609"/>
      <c r="DN34" s="609"/>
      <c r="DO34" s="609"/>
      <c r="DP34" s="609"/>
      <c r="DQ34" s="609"/>
      <c r="DR34" s="609"/>
      <c r="DS34" s="609"/>
      <c r="DT34" s="609"/>
      <c r="DU34" s="609"/>
      <c r="DV34" s="610"/>
      <c r="DW34" s="611">
        <v>13.4</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305698</v>
      </c>
      <c r="S35" s="609"/>
      <c r="T35" s="609"/>
      <c r="U35" s="609"/>
      <c r="V35" s="609"/>
      <c r="W35" s="609"/>
      <c r="X35" s="609"/>
      <c r="Y35" s="610"/>
      <c r="Z35" s="646">
        <v>4.7</v>
      </c>
      <c r="AA35" s="646"/>
      <c r="AB35" s="646"/>
      <c r="AC35" s="646"/>
      <c r="AD35" s="647" t="s">
        <v>122</v>
      </c>
      <c r="AE35" s="647"/>
      <c r="AF35" s="647"/>
      <c r="AG35" s="647"/>
      <c r="AH35" s="647"/>
      <c r="AI35" s="647"/>
      <c r="AJ35" s="647"/>
      <c r="AK35" s="647"/>
      <c r="AL35" s="611" t="s">
        <v>122</v>
      </c>
      <c r="AM35" s="612"/>
      <c r="AN35" s="612"/>
      <c r="AO35" s="648"/>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115484</v>
      </c>
      <c r="CS35" s="621"/>
      <c r="CT35" s="621"/>
      <c r="CU35" s="621"/>
      <c r="CV35" s="621"/>
      <c r="CW35" s="621"/>
      <c r="CX35" s="621"/>
      <c r="CY35" s="622"/>
      <c r="CZ35" s="611">
        <v>2</v>
      </c>
      <c r="DA35" s="623"/>
      <c r="DB35" s="623"/>
      <c r="DC35" s="624"/>
      <c r="DD35" s="614">
        <v>101104</v>
      </c>
      <c r="DE35" s="621"/>
      <c r="DF35" s="621"/>
      <c r="DG35" s="621"/>
      <c r="DH35" s="621"/>
      <c r="DI35" s="621"/>
      <c r="DJ35" s="621"/>
      <c r="DK35" s="622"/>
      <c r="DL35" s="614">
        <v>66429</v>
      </c>
      <c r="DM35" s="621"/>
      <c r="DN35" s="621"/>
      <c r="DO35" s="621"/>
      <c r="DP35" s="621"/>
      <c r="DQ35" s="621"/>
      <c r="DR35" s="621"/>
      <c r="DS35" s="621"/>
      <c r="DT35" s="621"/>
      <c r="DU35" s="621"/>
      <c r="DV35" s="622"/>
      <c r="DW35" s="611">
        <v>2</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654892</v>
      </c>
      <c r="S36" s="609"/>
      <c r="T36" s="609"/>
      <c r="U36" s="609"/>
      <c r="V36" s="609"/>
      <c r="W36" s="609"/>
      <c r="X36" s="609"/>
      <c r="Y36" s="610"/>
      <c r="Z36" s="646">
        <v>10.1</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0">
        <v>624500</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20676</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1104400</v>
      </c>
      <c r="CS36" s="609"/>
      <c r="CT36" s="609"/>
      <c r="CU36" s="609"/>
      <c r="CV36" s="609"/>
      <c r="CW36" s="609"/>
      <c r="CX36" s="609"/>
      <c r="CY36" s="610"/>
      <c r="CZ36" s="611">
        <v>19.3</v>
      </c>
      <c r="DA36" s="623"/>
      <c r="DB36" s="623"/>
      <c r="DC36" s="624"/>
      <c r="DD36" s="614">
        <v>1006487</v>
      </c>
      <c r="DE36" s="609"/>
      <c r="DF36" s="609"/>
      <c r="DG36" s="609"/>
      <c r="DH36" s="609"/>
      <c r="DI36" s="609"/>
      <c r="DJ36" s="609"/>
      <c r="DK36" s="610"/>
      <c r="DL36" s="614">
        <v>748725</v>
      </c>
      <c r="DM36" s="609"/>
      <c r="DN36" s="609"/>
      <c r="DO36" s="609"/>
      <c r="DP36" s="609"/>
      <c r="DQ36" s="609"/>
      <c r="DR36" s="609"/>
      <c r="DS36" s="609"/>
      <c r="DT36" s="609"/>
      <c r="DU36" s="609"/>
      <c r="DV36" s="610"/>
      <c r="DW36" s="611">
        <v>22.8</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212767</v>
      </c>
      <c r="S37" s="609"/>
      <c r="T37" s="609"/>
      <c r="U37" s="609"/>
      <c r="V37" s="609"/>
      <c r="W37" s="609"/>
      <c r="X37" s="609"/>
      <c r="Y37" s="610"/>
      <c r="Z37" s="646">
        <v>3.3</v>
      </c>
      <c r="AA37" s="646"/>
      <c r="AB37" s="646"/>
      <c r="AC37" s="646"/>
      <c r="AD37" s="647">
        <v>53543</v>
      </c>
      <c r="AE37" s="647"/>
      <c r="AF37" s="647"/>
      <c r="AG37" s="647"/>
      <c r="AH37" s="647"/>
      <c r="AI37" s="647"/>
      <c r="AJ37" s="647"/>
      <c r="AK37" s="647"/>
      <c r="AL37" s="611">
        <v>1.6</v>
      </c>
      <c r="AM37" s="612"/>
      <c r="AN37" s="612"/>
      <c r="AO37" s="648"/>
      <c r="AQ37" s="641" t="s">
        <v>319</v>
      </c>
      <c r="AR37" s="642"/>
      <c r="AS37" s="642"/>
      <c r="AT37" s="642"/>
      <c r="AU37" s="642"/>
      <c r="AV37" s="642"/>
      <c r="AW37" s="642"/>
      <c r="AX37" s="642"/>
      <c r="AY37" s="643"/>
      <c r="AZ37" s="608">
        <v>296530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12971</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272150</v>
      </c>
      <c r="CS37" s="621"/>
      <c r="CT37" s="621"/>
      <c r="CU37" s="621"/>
      <c r="CV37" s="621"/>
      <c r="CW37" s="621"/>
      <c r="CX37" s="621"/>
      <c r="CY37" s="622"/>
      <c r="CZ37" s="611">
        <v>4.8</v>
      </c>
      <c r="DA37" s="623"/>
      <c r="DB37" s="623"/>
      <c r="DC37" s="624"/>
      <c r="DD37" s="614">
        <v>267278</v>
      </c>
      <c r="DE37" s="621"/>
      <c r="DF37" s="621"/>
      <c r="DG37" s="621"/>
      <c r="DH37" s="621"/>
      <c r="DI37" s="621"/>
      <c r="DJ37" s="621"/>
      <c r="DK37" s="622"/>
      <c r="DL37" s="614">
        <v>258550</v>
      </c>
      <c r="DM37" s="621"/>
      <c r="DN37" s="621"/>
      <c r="DO37" s="621"/>
      <c r="DP37" s="621"/>
      <c r="DQ37" s="621"/>
      <c r="DR37" s="621"/>
      <c r="DS37" s="621"/>
      <c r="DT37" s="621"/>
      <c r="DU37" s="621"/>
      <c r="DV37" s="622"/>
      <c r="DW37" s="611">
        <v>7.9</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682600</v>
      </c>
      <c r="S38" s="609"/>
      <c r="T38" s="609"/>
      <c r="U38" s="609"/>
      <c r="V38" s="609"/>
      <c r="W38" s="609"/>
      <c r="X38" s="609"/>
      <c r="Y38" s="610"/>
      <c r="Z38" s="646">
        <v>10.6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6656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1011</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318728</v>
      </c>
      <c r="CS38" s="609"/>
      <c r="CT38" s="609"/>
      <c r="CU38" s="609"/>
      <c r="CV38" s="609"/>
      <c r="CW38" s="609"/>
      <c r="CX38" s="609"/>
      <c r="CY38" s="610"/>
      <c r="CZ38" s="611">
        <v>5.6</v>
      </c>
      <c r="DA38" s="623"/>
      <c r="DB38" s="623"/>
      <c r="DC38" s="624"/>
      <c r="DD38" s="614">
        <v>261669</v>
      </c>
      <c r="DE38" s="609"/>
      <c r="DF38" s="609"/>
      <c r="DG38" s="609"/>
      <c r="DH38" s="609"/>
      <c r="DI38" s="609"/>
      <c r="DJ38" s="609"/>
      <c r="DK38" s="610"/>
      <c r="DL38" s="614">
        <v>242832</v>
      </c>
      <c r="DM38" s="609"/>
      <c r="DN38" s="609"/>
      <c r="DO38" s="609"/>
      <c r="DP38" s="609"/>
      <c r="DQ38" s="609"/>
      <c r="DR38" s="609"/>
      <c r="DS38" s="609"/>
      <c r="DT38" s="609"/>
      <c r="DU38" s="609"/>
      <c r="DV38" s="610"/>
      <c r="DW38" s="611">
        <v>7.4</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2586</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1585</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190452</v>
      </c>
      <c r="CS39" s="621"/>
      <c r="CT39" s="621"/>
      <c r="CU39" s="621"/>
      <c r="CV39" s="621"/>
      <c r="CW39" s="621"/>
      <c r="CX39" s="621"/>
      <c r="CY39" s="622"/>
      <c r="CZ39" s="611">
        <v>3.3</v>
      </c>
      <c r="DA39" s="623"/>
      <c r="DB39" s="623"/>
      <c r="DC39" s="624"/>
      <c r="DD39" s="614">
        <v>149220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16400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34</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87</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93003</v>
      </c>
      <c r="CS40" s="609"/>
      <c r="CT40" s="609"/>
      <c r="CU40" s="609"/>
      <c r="CV40" s="609"/>
      <c r="CW40" s="609"/>
      <c r="CX40" s="609"/>
      <c r="CY40" s="610"/>
      <c r="CZ40" s="611">
        <v>1.6</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6454489</v>
      </c>
      <c r="S41" s="633"/>
      <c r="T41" s="633"/>
      <c r="U41" s="633"/>
      <c r="V41" s="633"/>
      <c r="W41" s="633"/>
      <c r="X41" s="633"/>
      <c r="Y41" s="636"/>
      <c r="Z41" s="637">
        <v>100</v>
      </c>
      <c r="AA41" s="637"/>
      <c r="AB41" s="637"/>
      <c r="AC41" s="637"/>
      <c r="AD41" s="638">
        <v>3267128</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69607</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323</v>
      </c>
      <c r="AR42" s="654"/>
      <c r="AS42" s="654"/>
      <c r="AT42" s="654"/>
      <c r="AU42" s="654"/>
      <c r="AV42" s="654"/>
      <c r="AW42" s="654"/>
      <c r="AX42" s="654"/>
      <c r="AY42" s="655"/>
      <c r="AZ42" s="592">
        <v>249087</v>
      </c>
      <c r="BA42" s="633"/>
      <c r="BB42" s="633"/>
      <c r="BC42" s="633"/>
      <c r="BD42" s="593"/>
      <c r="BE42" s="593"/>
      <c r="BF42" s="656"/>
      <c r="BG42" s="651"/>
      <c r="BH42" s="652"/>
      <c r="BI42" s="652"/>
      <c r="BJ42" s="652"/>
      <c r="BK42" s="652"/>
      <c r="BL42" s="215"/>
      <c r="BM42" s="590" t="s">
        <v>339</v>
      </c>
      <c r="BN42" s="590"/>
      <c r="BO42" s="590"/>
      <c r="BP42" s="590"/>
      <c r="BQ42" s="590"/>
      <c r="BR42" s="590"/>
      <c r="BS42" s="590"/>
      <c r="BT42" s="590"/>
      <c r="BU42" s="591"/>
      <c r="BV42" s="592">
        <v>348</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897106</v>
      </c>
      <c r="CS42" s="621"/>
      <c r="CT42" s="621"/>
      <c r="CU42" s="621"/>
      <c r="CV42" s="621"/>
      <c r="CW42" s="621"/>
      <c r="CX42" s="621"/>
      <c r="CY42" s="622"/>
      <c r="CZ42" s="611">
        <v>15.7</v>
      </c>
      <c r="DA42" s="623"/>
      <c r="DB42" s="623"/>
      <c r="DC42" s="624"/>
      <c r="DD42" s="614">
        <v>155251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341</v>
      </c>
      <c r="CD43" s="605" t="s">
        <v>342</v>
      </c>
      <c r="CE43" s="606"/>
      <c r="CF43" s="606"/>
      <c r="CG43" s="606"/>
      <c r="CH43" s="606"/>
      <c r="CI43" s="606"/>
      <c r="CJ43" s="606"/>
      <c r="CK43" s="606"/>
      <c r="CL43" s="606"/>
      <c r="CM43" s="606"/>
      <c r="CN43" s="606"/>
      <c r="CO43" s="606"/>
      <c r="CP43" s="606"/>
      <c r="CQ43" s="607"/>
      <c r="CR43" s="608" t="s">
        <v>122</v>
      </c>
      <c r="CS43" s="621"/>
      <c r="CT43" s="621"/>
      <c r="CU43" s="621"/>
      <c r="CV43" s="621"/>
      <c r="CW43" s="621"/>
      <c r="CX43" s="621"/>
      <c r="CY43" s="622"/>
      <c r="CZ43" s="611" t="s">
        <v>122</v>
      </c>
      <c r="DA43" s="623"/>
      <c r="DB43" s="623"/>
      <c r="DC43" s="624"/>
      <c r="DD43" s="614" t="s">
        <v>122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344</v>
      </c>
      <c r="CG44" s="606"/>
      <c r="CH44" s="606"/>
      <c r="CI44" s="606"/>
      <c r="CJ44" s="606"/>
      <c r="CK44" s="606"/>
      <c r="CL44" s="606"/>
      <c r="CM44" s="606"/>
      <c r="CN44" s="606"/>
      <c r="CO44" s="606"/>
      <c r="CP44" s="606"/>
      <c r="CQ44" s="607"/>
      <c r="CR44" s="608">
        <v>891105</v>
      </c>
      <c r="CS44" s="609"/>
      <c r="CT44" s="609"/>
      <c r="CU44" s="609"/>
      <c r="CV44" s="609"/>
      <c r="CW44" s="609"/>
      <c r="CX44" s="609"/>
      <c r="CY44" s="610"/>
      <c r="CZ44" s="611">
        <v>15.6</v>
      </c>
      <c r="DA44" s="612"/>
      <c r="DB44" s="612"/>
      <c r="DC44" s="613"/>
      <c r="DD44" s="614">
        <v>149250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76327</v>
      </c>
      <c r="CS45" s="621"/>
      <c r="CT45" s="621"/>
      <c r="CU45" s="621"/>
      <c r="CV45" s="621"/>
      <c r="CW45" s="621"/>
      <c r="CX45" s="621"/>
      <c r="CY45" s="622"/>
      <c r="CZ45" s="611">
        <v>1.3</v>
      </c>
      <c r="DA45" s="623"/>
      <c r="DB45" s="623"/>
      <c r="DC45" s="624"/>
      <c r="DD45" s="614">
        <v>297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347</v>
      </c>
      <c r="CG46" s="606"/>
      <c r="CH46" s="606"/>
      <c r="CI46" s="606"/>
      <c r="CJ46" s="606"/>
      <c r="CK46" s="606"/>
      <c r="CL46" s="606"/>
      <c r="CM46" s="606"/>
      <c r="CN46" s="606"/>
      <c r="CO46" s="606"/>
      <c r="CP46" s="606"/>
      <c r="CQ46" s="607"/>
      <c r="CR46" s="608">
        <v>809643</v>
      </c>
      <c r="CS46" s="609"/>
      <c r="CT46" s="609"/>
      <c r="CU46" s="609"/>
      <c r="CV46" s="609"/>
      <c r="CW46" s="609"/>
      <c r="CX46" s="609"/>
      <c r="CY46" s="610"/>
      <c r="CZ46" s="611">
        <v>14.2</v>
      </c>
      <c r="DA46" s="612"/>
      <c r="DB46" s="612"/>
      <c r="DC46" s="613"/>
      <c r="DD46" s="614">
        <v>146818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348</v>
      </c>
      <c r="CG47" s="606"/>
      <c r="CH47" s="606"/>
      <c r="CI47" s="606"/>
      <c r="CJ47" s="606"/>
      <c r="CK47" s="606"/>
      <c r="CL47" s="606"/>
      <c r="CM47" s="606"/>
      <c r="CN47" s="606"/>
      <c r="CO47" s="606"/>
      <c r="CP47" s="606"/>
      <c r="CQ47" s="607"/>
      <c r="CR47" s="608">
        <v>6001</v>
      </c>
      <c r="CS47" s="621"/>
      <c r="CT47" s="621"/>
      <c r="CU47" s="621"/>
      <c r="CV47" s="621"/>
      <c r="CW47" s="621"/>
      <c r="CX47" s="621"/>
      <c r="CY47" s="622"/>
      <c r="CZ47" s="611">
        <v>0.1</v>
      </c>
      <c r="DA47" s="623"/>
      <c r="DB47" s="623"/>
      <c r="DC47" s="624"/>
      <c r="DD47" s="614">
        <v>6001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350</v>
      </c>
      <c r="CE49" s="590"/>
      <c r="CF49" s="590"/>
      <c r="CG49" s="590"/>
      <c r="CH49" s="590"/>
      <c r="CI49" s="590"/>
      <c r="CJ49" s="590"/>
      <c r="CK49" s="590"/>
      <c r="CL49" s="590"/>
      <c r="CM49" s="590"/>
      <c r="CN49" s="590"/>
      <c r="CO49" s="590"/>
      <c r="CP49" s="590"/>
      <c r="CQ49" s="591"/>
      <c r="CR49" s="592">
        <v>5711554</v>
      </c>
      <c r="CS49" s="593"/>
      <c r="CT49" s="593"/>
      <c r="CU49" s="593"/>
      <c r="CV49" s="593"/>
      <c r="CW49" s="593"/>
      <c r="CX49" s="593"/>
      <c r="CY49" s="594"/>
      <c r="CZ49" s="595">
        <v>100</v>
      </c>
      <c r="DA49" s="596"/>
      <c r="DB49" s="596"/>
      <c r="DC49" s="597"/>
      <c r="DD49" s="598">
        <v>3788616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d1bnw+eDyfeu/4UJvWxGyQ6ItWB6AHT/r26GkRLRchS01OCms3WEtnqJZkCHECg7wHrHN8bPiw2aF93k7+URg==" saltValue="f8RNmBl/gY5H3noBeZKN5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47" zoomScale="70" zoomScaleNormal="25" zoomScaleSheetLayoutView="70" workbookViewId="0">
      <selection activeCell="AP64" sqref="AP64"/>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352</v>
      </c>
      <c r="DK2" s="1079"/>
      <c r="DL2" s="1079"/>
      <c r="DM2" s="1079"/>
      <c r="DN2" s="1079"/>
      <c r="DO2" s="1080"/>
      <c r="DP2" s="222"/>
      <c r="DQ2" s="1078" t="s">
        <v>353</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81"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71" t="s">
        <v>370</v>
      </c>
      <c r="DH5" s="1072"/>
      <c r="DI5" s="1072"/>
      <c r="DJ5" s="1072"/>
      <c r="DK5" s="1073"/>
      <c r="DL5" s="1071" t="s">
        <v>371</v>
      </c>
      <c r="DM5" s="1072"/>
      <c r="DN5" s="1072"/>
      <c r="DO5" s="1072"/>
      <c r="DP5" s="1073"/>
      <c r="DQ5" s="988" t="s">
        <v>372</v>
      </c>
      <c r="DR5" s="989"/>
      <c r="DS5" s="989"/>
      <c r="DT5" s="989"/>
      <c r="DU5" s="990"/>
      <c r="DV5" s="988" t="s">
        <v>363</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373</v>
      </c>
      <c r="C7" s="1035"/>
      <c r="D7" s="1035"/>
      <c r="E7" s="1035"/>
      <c r="F7" s="1035"/>
      <c r="G7" s="1035"/>
      <c r="H7" s="1035"/>
      <c r="I7" s="1035"/>
      <c r="J7" s="1035"/>
      <c r="K7" s="1035"/>
      <c r="L7" s="1035"/>
      <c r="M7" s="1035"/>
      <c r="N7" s="1035"/>
      <c r="O7" s="1035"/>
      <c r="P7" s="1036"/>
      <c r="Q7" s="1089">
        <v>6208</v>
      </c>
      <c r="R7" s="1090"/>
      <c r="S7" s="1090"/>
      <c r="T7" s="1090"/>
      <c r="U7" s="1090"/>
      <c r="V7" s="1090">
        <v>5476</v>
      </c>
      <c r="W7" s="1090"/>
      <c r="X7" s="1090"/>
      <c r="Y7" s="1090"/>
      <c r="Z7" s="1090"/>
      <c r="AA7" s="1090">
        <v>732</v>
      </c>
      <c r="AB7" s="1090"/>
      <c r="AC7" s="1090"/>
      <c r="AD7" s="1090"/>
      <c r="AE7" s="1091"/>
      <c r="AF7" s="1092">
        <v>668</v>
      </c>
      <c r="AG7" s="1093"/>
      <c r="AH7" s="1093"/>
      <c r="AI7" s="1093"/>
      <c r="AJ7" s="1094"/>
      <c r="AK7" s="1095">
        <v>307</v>
      </c>
      <c r="AL7" s="1096"/>
      <c r="AM7" s="1096"/>
      <c r="AN7" s="1096"/>
      <c r="AO7" s="1096"/>
      <c r="AP7" s="1096">
        <v>2840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554</v>
      </c>
      <c r="BT7" s="1087"/>
      <c r="BU7" s="1087"/>
      <c r="BV7" s="1087"/>
      <c r="BW7" s="1087"/>
      <c r="BX7" s="1087"/>
      <c r="BY7" s="1087"/>
      <c r="BZ7" s="1087"/>
      <c r="CA7" s="1087"/>
      <c r="CB7" s="1087"/>
      <c r="CC7" s="1087"/>
      <c r="CD7" s="1087"/>
      <c r="CE7" s="1087"/>
      <c r="CF7" s="1087"/>
      <c r="CG7" s="1099"/>
      <c r="CH7" s="1083">
        <v>0</v>
      </c>
      <c r="CI7" s="1084"/>
      <c r="CJ7" s="1084"/>
      <c r="CK7" s="1084"/>
      <c r="CL7" s="1085"/>
      <c r="CM7" s="1083">
        <v>129</v>
      </c>
      <c r="CN7" s="1084"/>
      <c r="CO7" s="1084"/>
      <c r="CP7" s="1084"/>
      <c r="CQ7" s="1085"/>
      <c r="CR7" s="1083">
        <v>3</v>
      </c>
      <c r="CS7" s="1084"/>
      <c r="CT7" s="1084"/>
      <c r="CU7" s="1084"/>
      <c r="CV7" s="1085"/>
      <c r="CW7" s="1083" t="s">
        <v>487</v>
      </c>
      <c r="CX7" s="1084"/>
      <c r="CY7" s="1084"/>
      <c r="CZ7" s="1084"/>
      <c r="DA7" s="1085"/>
      <c r="DB7" s="1083" t="s">
        <v>487</v>
      </c>
      <c r="DC7" s="1084"/>
      <c r="DD7" s="1084"/>
      <c r="DE7" s="1084"/>
      <c r="DF7" s="1085"/>
      <c r="DG7" s="1083" t="s">
        <v>487</v>
      </c>
      <c r="DH7" s="1084"/>
      <c r="DI7" s="1084"/>
      <c r="DJ7" s="1084"/>
      <c r="DK7" s="1085"/>
      <c r="DL7" s="1083" t="s">
        <v>487</v>
      </c>
      <c r="DM7" s="1084"/>
      <c r="DN7" s="1084"/>
      <c r="DO7" s="1084"/>
      <c r="DP7" s="1085"/>
      <c r="DQ7" s="1083" t="s">
        <v>487</v>
      </c>
      <c r="DR7" s="1084"/>
      <c r="DS7" s="1084"/>
      <c r="DT7" s="1084"/>
      <c r="DU7" s="1085"/>
      <c r="DV7" s="1086"/>
      <c r="DW7" s="1087"/>
      <c r="DX7" s="1087"/>
      <c r="DY7" s="1087"/>
      <c r="DZ7" s="1088"/>
      <c r="EA7" s="229"/>
    </row>
    <row r="8" spans="1:131" s="230" customFormat="1" ht="26.25" customHeight="1" x14ac:dyDescent="0.2">
      <c r="A8" s="233">
        <v>2</v>
      </c>
      <c r="B8" s="1017" t="s">
        <v>374</v>
      </c>
      <c r="C8" s="1018"/>
      <c r="D8" s="1018"/>
      <c r="E8" s="1018"/>
      <c r="F8" s="1018"/>
      <c r="G8" s="1018"/>
      <c r="H8" s="1018"/>
      <c r="I8" s="1018"/>
      <c r="J8" s="1018"/>
      <c r="K8" s="1018"/>
      <c r="L8" s="1018"/>
      <c r="M8" s="1018"/>
      <c r="N8" s="1018"/>
      <c r="O8" s="1018"/>
      <c r="P8" s="1019"/>
      <c r="Q8" s="1025">
        <v>53</v>
      </c>
      <c r="R8" s="1026"/>
      <c r="S8" s="1026"/>
      <c r="T8" s="1026"/>
      <c r="U8" s="1026"/>
      <c r="V8" s="1026">
        <v>45</v>
      </c>
      <c r="W8" s="1026"/>
      <c r="X8" s="1026"/>
      <c r="Y8" s="1026"/>
      <c r="Z8" s="1026"/>
      <c r="AA8" s="1026">
        <v>8</v>
      </c>
      <c r="AB8" s="1026"/>
      <c r="AC8" s="1026"/>
      <c r="AD8" s="1026"/>
      <c r="AE8" s="1027"/>
      <c r="AF8" s="1022">
        <v>8</v>
      </c>
      <c r="AG8" s="1023"/>
      <c r="AH8" s="1023"/>
      <c r="AI8" s="1023"/>
      <c r="AJ8" s="1024"/>
      <c r="AK8" s="1067">
        <v>0</v>
      </c>
      <c r="AL8" s="1068"/>
      <c r="AM8" s="1068"/>
      <c r="AN8" s="1068"/>
      <c r="AO8" s="1068"/>
      <c r="AP8" s="1068">
        <v>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555</v>
      </c>
      <c r="BT8" s="980"/>
      <c r="BU8" s="980"/>
      <c r="BV8" s="980"/>
      <c r="BW8" s="980"/>
      <c r="BX8" s="980"/>
      <c r="BY8" s="980"/>
      <c r="BZ8" s="980"/>
      <c r="CA8" s="980"/>
      <c r="CB8" s="980"/>
      <c r="CC8" s="980"/>
      <c r="CD8" s="980"/>
      <c r="CE8" s="980"/>
      <c r="CF8" s="980"/>
      <c r="CG8" s="1001"/>
      <c r="CH8" s="976">
        <v>-9</v>
      </c>
      <c r="CI8" s="977"/>
      <c r="CJ8" s="977"/>
      <c r="CK8" s="977"/>
      <c r="CL8" s="978"/>
      <c r="CM8" s="976">
        <v>124</v>
      </c>
      <c r="CN8" s="977"/>
      <c r="CO8" s="977"/>
      <c r="CP8" s="977"/>
      <c r="CQ8" s="978"/>
      <c r="CR8" s="976">
        <v>41</v>
      </c>
      <c r="CS8" s="977"/>
      <c r="CT8" s="977"/>
      <c r="CU8" s="977"/>
      <c r="CV8" s="978"/>
      <c r="CW8" s="976" t="s">
        <v>487</v>
      </c>
      <c r="CX8" s="977"/>
      <c r="CY8" s="977"/>
      <c r="CZ8" s="977"/>
      <c r="DA8" s="978"/>
      <c r="DB8" s="976" t="s">
        <v>487</v>
      </c>
      <c r="DC8" s="977"/>
      <c r="DD8" s="977"/>
      <c r="DE8" s="977"/>
      <c r="DF8" s="978"/>
      <c r="DG8" s="976" t="s">
        <v>487</v>
      </c>
      <c r="DH8" s="977"/>
      <c r="DI8" s="977"/>
      <c r="DJ8" s="977"/>
      <c r="DK8" s="978"/>
      <c r="DL8" s="976" t="s">
        <v>487</v>
      </c>
      <c r="DM8" s="977"/>
      <c r="DN8" s="977"/>
      <c r="DO8" s="977"/>
      <c r="DP8" s="978"/>
      <c r="DQ8" s="976" t="s">
        <v>487</v>
      </c>
      <c r="DR8" s="977"/>
      <c r="DS8" s="977"/>
      <c r="DT8" s="977"/>
      <c r="DU8" s="978"/>
      <c r="DV8" s="979"/>
      <c r="DW8" s="980"/>
      <c r="DX8" s="980"/>
      <c r="DY8" s="980"/>
      <c r="DZ8" s="981"/>
      <c r="EA8" s="229"/>
    </row>
    <row r="9" spans="1:131" s="230" customFormat="1" ht="26.25" customHeight="1" x14ac:dyDescent="0.2">
      <c r="A9" s="233">
        <v>3</v>
      </c>
      <c r="B9" s="1017" t="s">
        <v>375</v>
      </c>
      <c r="C9" s="1018"/>
      <c r="D9" s="1018"/>
      <c r="E9" s="1018"/>
      <c r="F9" s="1018"/>
      <c r="G9" s="1018"/>
      <c r="H9" s="1018"/>
      <c r="I9" s="1018"/>
      <c r="J9" s="1018"/>
      <c r="K9" s="1018"/>
      <c r="L9" s="1018"/>
      <c r="M9" s="1018"/>
      <c r="N9" s="1018"/>
      <c r="O9" s="1018"/>
      <c r="P9" s="1019"/>
      <c r="Q9" s="1025">
        <v>193</v>
      </c>
      <c r="R9" s="1026"/>
      <c r="S9" s="1026"/>
      <c r="T9" s="1026"/>
      <c r="U9" s="1026"/>
      <c r="V9" s="1026">
        <v>191</v>
      </c>
      <c r="W9" s="1026"/>
      <c r="X9" s="1026"/>
      <c r="Y9" s="1026"/>
      <c r="Z9" s="1026"/>
      <c r="AA9" s="1026">
        <v>2</v>
      </c>
      <c r="AB9" s="1026"/>
      <c r="AC9" s="1026"/>
      <c r="AD9" s="1026"/>
      <c r="AE9" s="1027"/>
      <c r="AF9" s="1022">
        <v>2</v>
      </c>
      <c r="AG9" s="1023"/>
      <c r="AH9" s="1023"/>
      <c r="AI9" s="1023"/>
      <c r="AJ9" s="1024"/>
      <c r="AK9" s="1067">
        <v>0</v>
      </c>
      <c r="AL9" s="1068"/>
      <c r="AM9" s="1068"/>
      <c r="AN9" s="1068"/>
      <c r="AO9" s="1068"/>
      <c r="AP9" s="1068">
        <v>509</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556</v>
      </c>
      <c r="BT9" s="980"/>
      <c r="BU9" s="980"/>
      <c r="BV9" s="980"/>
      <c r="BW9" s="980"/>
      <c r="BX9" s="980"/>
      <c r="BY9" s="980"/>
      <c r="BZ9" s="980"/>
      <c r="CA9" s="980"/>
      <c r="CB9" s="980"/>
      <c r="CC9" s="980"/>
      <c r="CD9" s="980"/>
      <c r="CE9" s="980"/>
      <c r="CF9" s="980"/>
      <c r="CG9" s="1001"/>
      <c r="CH9" s="976">
        <v>0</v>
      </c>
      <c r="CI9" s="977"/>
      <c r="CJ9" s="977"/>
      <c r="CK9" s="977"/>
      <c r="CL9" s="978"/>
      <c r="CM9" s="976">
        <v>15</v>
      </c>
      <c r="CN9" s="977"/>
      <c r="CO9" s="977"/>
      <c r="CP9" s="977"/>
      <c r="CQ9" s="978"/>
      <c r="CR9" s="976">
        <v>6</v>
      </c>
      <c r="CS9" s="977"/>
      <c r="CT9" s="977"/>
      <c r="CU9" s="977"/>
      <c r="CV9" s="978"/>
      <c r="CW9" s="976" t="s">
        <v>487</v>
      </c>
      <c r="CX9" s="977"/>
      <c r="CY9" s="977"/>
      <c r="CZ9" s="977"/>
      <c r="DA9" s="978"/>
      <c r="DB9" s="976" t="s">
        <v>487</v>
      </c>
      <c r="DC9" s="977"/>
      <c r="DD9" s="977"/>
      <c r="DE9" s="977"/>
      <c r="DF9" s="978"/>
      <c r="DG9" s="976" t="s">
        <v>487</v>
      </c>
      <c r="DH9" s="977"/>
      <c r="DI9" s="977"/>
      <c r="DJ9" s="977"/>
      <c r="DK9" s="978"/>
      <c r="DL9" s="976" t="s">
        <v>487</v>
      </c>
      <c r="DM9" s="977"/>
      <c r="DN9" s="977"/>
      <c r="DO9" s="977"/>
      <c r="DP9" s="978"/>
      <c r="DQ9" s="976" t="s">
        <v>487</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377</v>
      </c>
      <c r="B23" s="924" t="s">
        <v>378</v>
      </c>
      <c r="C23" s="925"/>
      <c r="D23" s="925"/>
      <c r="E23" s="925"/>
      <c r="F23" s="925"/>
      <c r="G23" s="925"/>
      <c r="H23" s="925"/>
      <c r="I23" s="925"/>
      <c r="J23" s="925"/>
      <c r="K23" s="925"/>
      <c r="L23" s="925"/>
      <c r="M23" s="925"/>
      <c r="N23" s="925"/>
      <c r="O23" s="925"/>
      <c r="P23" s="935"/>
      <c r="Q23" s="1054">
        <v>6454</v>
      </c>
      <c r="R23" s="1048"/>
      <c r="S23" s="1048"/>
      <c r="T23" s="1048"/>
      <c r="U23" s="1048"/>
      <c r="V23" s="1048">
        <v>5712</v>
      </c>
      <c r="W23" s="1048"/>
      <c r="X23" s="1048"/>
      <c r="Y23" s="1048"/>
      <c r="Z23" s="1048"/>
      <c r="AA23" s="1048">
        <v>742</v>
      </c>
      <c r="AB23" s="1048"/>
      <c r="AC23" s="1048"/>
      <c r="AD23" s="1048"/>
      <c r="AE23" s="1055"/>
      <c r="AF23" s="1056">
        <v>678</v>
      </c>
      <c r="AG23" s="1048"/>
      <c r="AH23" s="1048"/>
      <c r="AI23" s="1048"/>
      <c r="AJ23" s="1057"/>
      <c r="AK23" s="1058"/>
      <c r="AL23" s="1059"/>
      <c r="AM23" s="1059"/>
      <c r="AN23" s="1059"/>
      <c r="AO23" s="1059"/>
      <c r="AP23" s="1048">
        <v>3349</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356</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389</v>
      </c>
      <c r="C28" s="1035"/>
      <c r="D28" s="1035"/>
      <c r="E28" s="1035"/>
      <c r="F28" s="1035"/>
      <c r="G28" s="1035"/>
      <c r="H28" s="1035"/>
      <c r="I28" s="1035"/>
      <c r="J28" s="1035"/>
      <c r="K28" s="1035"/>
      <c r="L28" s="1035"/>
      <c r="M28" s="1035"/>
      <c r="N28" s="1035"/>
      <c r="O28" s="1035"/>
      <c r="P28" s="1036"/>
      <c r="Q28" s="1037">
        <v>790</v>
      </c>
      <c r="R28" s="1038"/>
      <c r="S28" s="1038"/>
      <c r="T28" s="1038"/>
      <c r="U28" s="1038"/>
      <c r="V28" s="1038">
        <v>769</v>
      </c>
      <c r="W28" s="1038"/>
      <c r="X28" s="1038"/>
      <c r="Y28" s="1038"/>
      <c r="Z28" s="1038"/>
      <c r="AA28" s="1038">
        <v>21</v>
      </c>
      <c r="AB28" s="1038"/>
      <c r="AC28" s="1038"/>
      <c r="AD28" s="1038"/>
      <c r="AE28" s="1039"/>
      <c r="AF28" s="1040">
        <v>21</v>
      </c>
      <c r="AG28" s="1038"/>
      <c r="AH28" s="1038"/>
      <c r="AI28" s="1038"/>
      <c r="AJ28" s="1041"/>
      <c r="AK28" s="1029">
        <v>59</v>
      </c>
      <c r="AL28" s="1030"/>
      <c r="AM28" s="1030"/>
      <c r="AN28" s="1030"/>
      <c r="AO28" s="1030"/>
      <c r="AP28" s="1030" t="s">
        <v>487</v>
      </c>
      <c r="AQ28" s="1030"/>
      <c r="AR28" s="1030"/>
      <c r="AS28" s="1030"/>
      <c r="AT28" s="1030"/>
      <c r="AU28" s="1030" t="s">
        <v>487</v>
      </c>
      <c r="AV28" s="1030"/>
      <c r="AW28" s="1030"/>
      <c r="AX28" s="1030"/>
      <c r="AY28" s="1030"/>
      <c r="AZ28" s="1031" t="s">
        <v>487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390</v>
      </c>
      <c r="C29" s="1018"/>
      <c r="D29" s="1018"/>
      <c r="E29" s="1018"/>
      <c r="F29" s="1018"/>
      <c r="G29" s="1018"/>
      <c r="H29" s="1018"/>
      <c r="I29" s="1018"/>
      <c r="J29" s="1018"/>
      <c r="K29" s="1018"/>
      <c r="L29" s="1018"/>
      <c r="M29" s="1018"/>
      <c r="N29" s="1018"/>
      <c r="O29" s="1018"/>
      <c r="P29" s="1019"/>
      <c r="Q29" s="1025">
        <v>999</v>
      </c>
      <c r="R29" s="1026"/>
      <c r="S29" s="1026"/>
      <c r="T29" s="1026"/>
      <c r="U29" s="1026"/>
      <c r="V29" s="1026">
        <v>914</v>
      </c>
      <c r="W29" s="1026"/>
      <c r="X29" s="1026"/>
      <c r="Y29" s="1026"/>
      <c r="Z29" s="1026"/>
      <c r="AA29" s="1026">
        <v>85</v>
      </c>
      <c r="AB29" s="1026"/>
      <c r="AC29" s="1026"/>
      <c r="AD29" s="1026"/>
      <c r="AE29" s="1027"/>
      <c r="AF29" s="1022">
        <v>85</v>
      </c>
      <c r="AG29" s="1023"/>
      <c r="AH29" s="1023"/>
      <c r="AI29" s="1023"/>
      <c r="AJ29" s="1024"/>
      <c r="AK29" s="967">
        <v>112</v>
      </c>
      <c r="AL29" s="958"/>
      <c r="AM29" s="958"/>
      <c r="AN29" s="958"/>
      <c r="AO29" s="958"/>
      <c r="AP29" s="958" t="s">
        <v>487</v>
      </c>
      <c r="AQ29" s="958"/>
      <c r="AR29" s="958"/>
      <c r="AS29" s="958"/>
      <c r="AT29" s="958"/>
      <c r="AU29" s="958" t="s">
        <v>487</v>
      </c>
      <c r="AV29" s="958"/>
      <c r="AW29" s="958"/>
      <c r="AX29" s="958"/>
      <c r="AY29" s="958"/>
      <c r="AZ29" s="1028" t="s">
        <v>487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391</v>
      </c>
      <c r="C30" s="1018"/>
      <c r="D30" s="1018"/>
      <c r="E30" s="1018"/>
      <c r="F30" s="1018"/>
      <c r="G30" s="1018"/>
      <c r="H30" s="1018"/>
      <c r="I30" s="1018"/>
      <c r="J30" s="1018"/>
      <c r="K30" s="1018"/>
      <c r="L30" s="1018"/>
      <c r="M30" s="1018"/>
      <c r="N30" s="1018"/>
      <c r="O30" s="1018"/>
      <c r="P30" s="1019"/>
      <c r="Q30" s="1025">
        <v>195</v>
      </c>
      <c r="R30" s="1026"/>
      <c r="S30" s="1026"/>
      <c r="T30" s="1026"/>
      <c r="U30" s="1026"/>
      <c r="V30" s="1026">
        <v>195</v>
      </c>
      <c r="W30" s="1026"/>
      <c r="X30" s="1026"/>
      <c r="Y30" s="1026"/>
      <c r="Z30" s="1026"/>
      <c r="AA30" s="1026">
        <v>0</v>
      </c>
      <c r="AB30" s="1026"/>
      <c r="AC30" s="1026"/>
      <c r="AD30" s="1026"/>
      <c r="AE30" s="1027"/>
      <c r="AF30" s="1022">
        <v>0</v>
      </c>
      <c r="AG30" s="1023"/>
      <c r="AH30" s="1023"/>
      <c r="AI30" s="1023"/>
      <c r="AJ30" s="1024"/>
      <c r="AK30" s="967">
        <v>22</v>
      </c>
      <c r="AL30" s="958"/>
      <c r="AM30" s="958"/>
      <c r="AN30" s="958"/>
      <c r="AO30" s="958"/>
      <c r="AP30" s="958" t="s">
        <v>487</v>
      </c>
      <c r="AQ30" s="958"/>
      <c r="AR30" s="958"/>
      <c r="AS30" s="958"/>
      <c r="AT30" s="958"/>
      <c r="AU30" s="958" t="s">
        <v>487</v>
      </c>
      <c r="AV30" s="958"/>
      <c r="AW30" s="958"/>
      <c r="AX30" s="958"/>
      <c r="AY30" s="958"/>
      <c r="AZ30" s="1028" t="s">
        <v>487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392</v>
      </c>
      <c r="C31" s="1018"/>
      <c r="D31" s="1018"/>
      <c r="E31" s="1018"/>
      <c r="F31" s="1018"/>
      <c r="G31" s="1018"/>
      <c r="H31" s="1018"/>
      <c r="I31" s="1018"/>
      <c r="J31" s="1018"/>
      <c r="K31" s="1018"/>
      <c r="L31" s="1018"/>
      <c r="M31" s="1018"/>
      <c r="N31" s="1018"/>
      <c r="O31" s="1018"/>
      <c r="P31" s="1019"/>
      <c r="Q31" s="1025">
        <v>283</v>
      </c>
      <c r="R31" s="1026"/>
      <c r="S31" s="1026"/>
      <c r="T31" s="1026"/>
      <c r="U31" s="1026"/>
      <c r="V31" s="1026">
        <v>247</v>
      </c>
      <c r="W31" s="1026"/>
      <c r="X31" s="1026"/>
      <c r="Y31" s="1026"/>
      <c r="Z31" s="1026"/>
      <c r="AA31" s="1026">
        <v>36</v>
      </c>
      <c r="AB31" s="1026"/>
      <c r="AC31" s="1026"/>
      <c r="AD31" s="1026"/>
      <c r="AE31" s="1027"/>
      <c r="AF31" s="1022">
        <v>795</v>
      </c>
      <c r="AG31" s="1023"/>
      <c r="AH31" s="1023"/>
      <c r="AI31" s="1023"/>
      <c r="AJ31" s="1024"/>
      <c r="AK31" s="967">
        <v>6</v>
      </c>
      <c r="AL31" s="958"/>
      <c r="AM31" s="958"/>
      <c r="AN31" s="958"/>
      <c r="AO31" s="958"/>
      <c r="AP31" s="958">
        <v>112</v>
      </c>
      <c r="AQ31" s="958"/>
      <c r="AR31" s="958"/>
      <c r="AS31" s="958"/>
      <c r="AT31" s="958"/>
      <c r="AU31" s="958">
        <v>10</v>
      </c>
      <c r="AV31" s="958"/>
      <c r="AW31" s="958"/>
      <c r="AX31" s="958"/>
      <c r="AY31" s="958"/>
      <c r="AZ31" s="1028" t="s">
        <v>487</v>
      </c>
      <c r="BA31" s="1028"/>
      <c r="BB31" s="1028"/>
      <c r="BC31" s="1028"/>
      <c r="BD31" s="1028"/>
      <c r="BE31" s="959" t="s">
        <v>393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402</v>
      </c>
      <c r="R32" s="1026"/>
      <c r="S32" s="1026"/>
      <c r="T32" s="1026"/>
      <c r="U32" s="1026"/>
      <c r="V32" s="1026">
        <v>399</v>
      </c>
      <c r="W32" s="1026"/>
      <c r="X32" s="1026"/>
      <c r="Y32" s="1026"/>
      <c r="Z32" s="1026"/>
      <c r="AA32" s="1026">
        <v>3</v>
      </c>
      <c r="AB32" s="1026"/>
      <c r="AC32" s="1026"/>
      <c r="AD32" s="1026"/>
      <c r="AE32" s="1027"/>
      <c r="AF32" s="1022">
        <v>117</v>
      </c>
      <c r="AG32" s="1023"/>
      <c r="AH32" s="1023"/>
      <c r="AI32" s="1023"/>
      <c r="AJ32" s="1024"/>
      <c r="AK32" s="967">
        <v>24</v>
      </c>
      <c r="AL32" s="958"/>
      <c r="AM32" s="958"/>
      <c r="AN32" s="958"/>
      <c r="AO32" s="958"/>
      <c r="AP32" s="958">
        <v>700</v>
      </c>
      <c r="AQ32" s="958"/>
      <c r="AR32" s="958"/>
      <c r="AS32" s="958"/>
      <c r="AT32" s="958"/>
      <c r="AU32" s="958">
        <v>652</v>
      </c>
      <c r="AV32" s="958"/>
      <c r="AW32" s="958"/>
      <c r="AX32" s="958"/>
      <c r="AY32" s="958"/>
      <c r="AZ32" s="1028" t="s">
        <v>487</v>
      </c>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1018</v>
      </c>
      <c r="AG63" s="946"/>
      <c r="AH63" s="946"/>
      <c r="AI63" s="946"/>
      <c r="AJ63" s="1009"/>
      <c r="AK63" s="1010"/>
      <c r="AL63" s="950"/>
      <c r="AM63" s="950"/>
      <c r="AN63" s="950"/>
      <c r="AO63" s="950"/>
      <c r="AP63" s="946">
        <v>812</v>
      </c>
      <c r="AQ63" s="946"/>
      <c r="AR63" s="946"/>
      <c r="AS63" s="946"/>
      <c r="AT63" s="946"/>
      <c r="AU63" s="946">
        <v>662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557</v>
      </c>
      <c r="C68" s="973"/>
      <c r="D68" s="973"/>
      <c r="E68" s="973"/>
      <c r="F68" s="973"/>
      <c r="G68" s="973"/>
      <c r="H68" s="973"/>
      <c r="I68" s="973"/>
      <c r="J68" s="973"/>
      <c r="K68" s="973"/>
      <c r="L68" s="973"/>
      <c r="M68" s="973"/>
      <c r="N68" s="973"/>
      <c r="O68" s="973"/>
      <c r="P68" s="974"/>
      <c r="Q68" s="975"/>
      <c r="R68" s="969"/>
      <c r="S68" s="969"/>
      <c r="T68" s="969"/>
      <c r="U68" s="969"/>
      <c r="V68" s="969"/>
      <c r="W68" s="969"/>
      <c r="X68" s="969"/>
      <c r="Y68" s="969"/>
      <c r="Z68" s="969"/>
      <c r="AA68" s="969"/>
      <c r="AB68" s="969"/>
      <c r="AC68" s="969"/>
      <c r="AD68" s="969"/>
      <c r="AE68" s="969"/>
      <c r="AF68" s="969">
        <v>0</v>
      </c>
      <c r="AG68" s="969"/>
      <c r="AH68" s="969"/>
      <c r="AI68" s="969"/>
      <c r="AJ68" s="969"/>
      <c r="AK68" s="969"/>
      <c r="AL68" s="969"/>
      <c r="AM68" s="969"/>
      <c r="AN68" s="969"/>
      <c r="AO68" s="969"/>
      <c r="AP68" s="969"/>
      <c r="AQ68" s="969"/>
      <c r="AR68" s="969"/>
      <c r="AS68" s="969"/>
      <c r="AT68" s="969"/>
      <c r="AU68" s="969"/>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558</v>
      </c>
      <c r="C69" s="962"/>
      <c r="D69" s="962"/>
      <c r="E69" s="962"/>
      <c r="F69" s="962"/>
      <c r="G69" s="962"/>
      <c r="H69" s="962"/>
      <c r="I69" s="962"/>
      <c r="J69" s="962"/>
      <c r="K69" s="962"/>
      <c r="L69" s="962"/>
      <c r="M69" s="962"/>
      <c r="N69" s="962"/>
      <c r="O69" s="962"/>
      <c r="P69" s="963"/>
      <c r="Q69" s="964"/>
      <c r="R69" s="958"/>
      <c r="S69" s="958"/>
      <c r="T69" s="958"/>
      <c r="U69" s="958"/>
      <c r="V69" s="958"/>
      <c r="W69" s="958"/>
      <c r="X69" s="958"/>
      <c r="Y69" s="958"/>
      <c r="Z69" s="958"/>
      <c r="AA69" s="958"/>
      <c r="AB69" s="958"/>
      <c r="AC69" s="958"/>
      <c r="AD69" s="958"/>
      <c r="AE69" s="958"/>
      <c r="AF69" s="958">
        <v>3</v>
      </c>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559</v>
      </c>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v>2</v>
      </c>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560</v>
      </c>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v>1</v>
      </c>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561</v>
      </c>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v>8</v>
      </c>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562</v>
      </c>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v>124</v>
      </c>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563</v>
      </c>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v>42</v>
      </c>
      <c r="AG74" s="958"/>
      <c r="AH74" s="958"/>
      <c r="AI74" s="958"/>
      <c r="AJ74" s="958"/>
      <c r="AK74" s="958"/>
      <c r="AL74" s="958"/>
      <c r="AM74" s="958"/>
      <c r="AN74" s="958"/>
      <c r="AO74" s="958"/>
      <c r="AP74" s="958">
        <v>382</v>
      </c>
      <c r="AQ74" s="958"/>
      <c r="AR74" s="958"/>
      <c r="AS74" s="958"/>
      <c r="AT74" s="958"/>
      <c r="AU74" s="958">
        <v>147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564</v>
      </c>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v>7</v>
      </c>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565</v>
      </c>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v>195</v>
      </c>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t="s">
        <v>566</v>
      </c>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v>13694</v>
      </c>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t="s">
        <v>567</v>
      </c>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v>12</v>
      </c>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t="s">
        <v>568</v>
      </c>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v>2440</v>
      </c>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t="s">
        <v>569</v>
      </c>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v>4</v>
      </c>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t="s">
        <v>570</v>
      </c>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v>55</v>
      </c>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t="s">
        <v>571</v>
      </c>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v>5</v>
      </c>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t="s">
        <v>572</v>
      </c>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v>70</v>
      </c>
      <c r="AG83" s="958"/>
      <c r="AH83" s="958"/>
      <c r="AI83" s="958"/>
      <c r="AJ83" s="958"/>
      <c r="AK83" s="958"/>
      <c r="AL83" s="958"/>
      <c r="AM83" s="958"/>
      <c r="AN83" s="958"/>
      <c r="AO83" s="958"/>
      <c r="AP83" s="958">
        <v>4468</v>
      </c>
      <c r="AQ83" s="958"/>
      <c r="AR83" s="958"/>
      <c r="AS83" s="958"/>
      <c r="AT83" s="958"/>
      <c r="AU83" s="958">
        <v>336</v>
      </c>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16662</v>
      </c>
      <c r="AG88" s="946"/>
      <c r="AH88" s="946"/>
      <c r="AI88" s="946"/>
      <c r="AJ88" s="946"/>
      <c r="AK88" s="950"/>
      <c r="AL88" s="950"/>
      <c r="AM88" s="950"/>
      <c r="AN88" s="950"/>
      <c r="AO88" s="950"/>
      <c r="AP88" s="946">
        <v>4850</v>
      </c>
      <c r="AQ88" s="946"/>
      <c r="AR88" s="946"/>
      <c r="AS88" s="946"/>
      <c r="AT88" s="946"/>
      <c r="AU88" s="946">
        <v>483</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50</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323270</v>
      </c>
      <c r="AB110" s="876"/>
      <c r="AC110" s="876"/>
      <c r="AD110" s="876"/>
      <c r="AE110" s="877"/>
      <c r="AF110" s="878">
        <v>339447</v>
      </c>
      <c r="AG110" s="876"/>
      <c r="AH110" s="876"/>
      <c r="AI110" s="876"/>
      <c r="AJ110" s="877"/>
      <c r="AK110" s="878">
        <v>349252</v>
      </c>
      <c r="AL110" s="876"/>
      <c r="AM110" s="876"/>
      <c r="AN110" s="876"/>
      <c r="AO110" s="877"/>
      <c r="AP110" s="879">
        <v>13.2</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3030632</v>
      </c>
      <c r="BR110" s="829"/>
      <c r="BS110" s="829"/>
      <c r="BT110" s="829"/>
      <c r="BU110" s="829"/>
      <c r="BV110" s="829">
        <v>3092572</v>
      </c>
      <c r="BW110" s="829"/>
      <c r="BX110" s="829"/>
      <c r="BY110" s="829"/>
      <c r="BZ110" s="829"/>
      <c r="CA110" s="829">
        <v>3349370</v>
      </c>
      <c r="CB110" s="829"/>
      <c r="CC110" s="829"/>
      <c r="CD110" s="829"/>
      <c r="CE110" s="829"/>
      <c r="CF110" s="853">
        <v>126.7</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1002515</v>
      </c>
      <c r="BR112" s="804"/>
      <c r="BS112" s="804"/>
      <c r="BT112" s="804"/>
      <c r="BU112" s="804"/>
      <c r="BV112" s="804">
        <v>861059</v>
      </c>
      <c r="BW112" s="804"/>
      <c r="BX112" s="804"/>
      <c r="BY112" s="804"/>
      <c r="BZ112" s="804"/>
      <c r="CA112" s="804">
        <v>661745</v>
      </c>
      <c r="CB112" s="804"/>
      <c r="CC112" s="804"/>
      <c r="CD112" s="804"/>
      <c r="CE112" s="804"/>
      <c r="CF112" s="862">
        <v>25</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237264</v>
      </c>
      <c r="AB113" s="906"/>
      <c r="AC113" s="906"/>
      <c r="AD113" s="906"/>
      <c r="AE113" s="907"/>
      <c r="AF113" s="908">
        <v>241326</v>
      </c>
      <c r="AG113" s="906"/>
      <c r="AH113" s="906"/>
      <c r="AI113" s="906"/>
      <c r="AJ113" s="907"/>
      <c r="AK113" s="908">
        <v>221603</v>
      </c>
      <c r="AL113" s="906"/>
      <c r="AM113" s="906"/>
      <c r="AN113" s="906"/>
      <c r="AO113" s="907"/>
      <c r="AP113" s="909">
        <v>8.4</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623313</v>
      </c>
      <c r="BR113" s="804"/>
      <c r="BS113" s="804"/>
      <c r="BT113" s="804"/>
      <c r="BU113" s="804"/>
      <c r="BV113" s="804">
        <v>548976</v>
      </c>
      <c r="BW113" s="804"/>
      <c r="BX113" s="804"/>
      <c r="BY113" s="804"/>
      <c r="BZ113" s="804"/>
      <c r="CA113" s="804">
        <v>482921</v>
      </c>
      <c r="CB113" s="804"/>
      <c r="CC113" s="804"/>
      <c r="CD113" s="804"/>
      <c r="CE113" s="804"/>
      <c r="CF113" s="862">
        <v>18.3</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72025</v>
      </c>
      <c r="AB114" s="767"/>
      <c r="AC114" s="767"/>
      <c r="AD114" s="767"/>
      <c r="AE114" s="768"/>
      <c r="AF114" s="769">
        <v>71439</v>
      </c>
      <c r="AG114" s="767"/>
      <c r="AH114" s="767"/>
      <c r="AI114" s="767"/>
      <c r="AJ114" s="768"/>
      <c r="AK114" s="769">
        <v>75872</v>
      </c>
      <c r="AL114" s="767"/>
      <c r="AM114" s="767"/>
      <c r="AN114" s="767"/>
      <c r="AO114" s="768"/>
      <c r="AP114" s="811">
        <v>2.9</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1051857</v>
      </c>
      <c r="BR114" s="804"/>
      <c r="BS114" s="804"/>
      <c r="BT114" s="804"/>
      <c r="BU114" s="804"/>
      <c r="BV114" s="804">
        <v>1005873</v>
      </c>
      <c r="BW114" s="804"/>
      <c r="BX114" s="804"/>
      <c r="BY114" s="804"/>
      <c r="BZ114" s="804"/>
      <c r="CA114" s="804">
        <v>958266</v>
      </c>
      <c r="CB114" s="804"/>
      <c r="CC114" s="804"/>
      <c r="CD114" s="804"/>
      <c r="CE114" s="804"/>
      <c r="CF114" s="862">
        <v>36.200000000000003</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v>155577</v>
      </c>
      <c r="BR115" s="804"/>
      <c r="BS115" s="804"/>
      <c r="BT115" s="804"/>
      <c r="BU115" s="804"/>
      <c r="BV115" s="804">
        <v>449118</v>
      </c>
      <c r="BW115" s="804"/>
      <c r="BX115" s="804"/>
      <c r="BY115" s="804"/>
      <c r="BZ115" s="804"/>
      <c r="CA115" s="804">
        <v>143807</v>
      </c>
      <c r="CB115" s="804"/>
      <c r="CC115" s="804"/>
      <c r="CD115" s="804"/>
      <c r="CE115" s="804"/>
      <c r="CF115" s="862">
        <v>5.4</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632559</v>
      </c>
      <c r="AB117" s="890"/>
      <c r="AC117" s="890"/>
      <c r="AD117" s="890"/>
      <c r="AE117" s="891"/>
      <c r="AF117" s="892">
        <v>652212</v>
      </c>
      <c r="AG117" s="890"/>
      <c r="AH117" s="890"/>
      <c r="AI117" s="890"/>
      <c r="AJ117" s="891"/>
      <c r="AK117" s="892">
        <v>646727</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5863894</v>
      </c>
      <c r="BR119" s="832"/>
      <c r="BS119" s="832"/>
      <c r="BT119" s="832"/>
      <c r="BU119" s="832"/>
      <c r="BV119" s="832">
        <v>5957598</v>
      </c>
      <c r="BW119" s="832"/>
      <c r="BX119" s="832"/>
      <c r="BY119" s="832"/>
      <c r="BZ119" s="832"/>
      <c r="CA119" s="832">
        <v>5596109</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4835876</v>
      </c>
      <c r="BR120" s="829"/>
      <c r="BS120" s="829"/>
      <c r="BT120" s="829"/>
      <c r="BU120" s="829"/>
      <c r="BV120" s="829">
        <v>5161772</v>
      </c>
      <c r="BW120" s="829"/>
      <c r="BX120" s="829"/>
      <c r="BY120" s="829"/>
      <c r="BZ120" s="829"/>
      <c r="CA120" s="829">
        <v>5036115</v>
      </c>
      <c r="CB120" s="829"/>
      <c r="CC120" s="829"/>
      <c r="CD120" s="829"/>
      <c r="CE120" s="829"/>
      <c r="CF120" s="853">
        <v>190.4</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980194</v>
      </c>
      <c r="DH120" s="829"/>
      <c r="DI120" s="829"/>
      <c r="DJ120" s="829"/>
      <c r="DK120" s="829"/>
      <c r="DL120" s="829">
        <v>846305</v>
      </c>
      <c r="DM120" s="829"/>
      <c r="DN120" s="829"/>
      <c r="DO120" s="829"/>
      <c r="DP120" s="829"/>
      <c r="DQ120" s="829">
        <v>651579</v>
      </c>
      <c r="DR120" s="829"/>
      <c r="DS120" s="829"/>
      <c r="DT120" s="829"/>
      <c r="DU120" s="829"/>
      <c r="DV120" s="830">
        <v>24.6</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v>68664</v>
      </c>
      <c r="BW121" s="804"/>
      <c r="BX121" s="804"/>
      <c r="BY121" s="804"/>
      <c r="BZ121" s="804"/>
      <c r="CA121" s="804">
        <v>47332</v>
      </c>
      <c r="CB121" s="804"/>
      <c r="CC121" s="804"/>
      <c r="CD121" s="804"/>
      <c r="CE121" s="804"/>
      <c r="CF121" s="862">
        <v>1.8</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22324</v>
      </c>
      <c r="DH121" s="804"/>
      <c r="DI121" s="804"/>
      <c r="DJ121" s="804"/>
      <c r="DK121" s="804"/>
      <c r="DL121" s="804">
        <v>14754</v>
      </c>
      <c r="DM121" s="804"/>
      <c r="DN121" s="804"/>
      <c r="DO121" s="804"/>
      <c r="DP121" s="804"/>
      <c r="DQ121" s="804">
        <v>10166</v>
      </c>
      <c r="DR121" s="804"/>
      <c r="DS121" s="804"/>
      <c r="DT121" s="804"/>
      <c r="DU121" s="804"/>
      <c r="DV121" s="781">
        <v>0.4</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2594490</v>
      </c>
      <c r="BR122" s="832"/>
      <c r="BS122" s="832"/>
      <c r="BT122" s="832"/>
      <c r="BU122" s="832"/>
      <c r="BV122" s="832">
        <v>3566720</v>
      </c>
      <c r="BW122" s="832"/>
      <c r="BX122" s="832"/>
      <c r="BY122" s="832"/>
      <c r="BZ122" s="832"/>
      <c r="CA122" s="832">
        <v>3788566</v>
      </c>
      <c r="CB122" s="832"/>
      <c r="CC122" s="832"/>
      <c r="CD122" s="832"/>
      <c r="CE122" s="832"/>
      <c r="CF122" s="833">
        <v>143.30000000000001</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7430366</v>
      </c>
      <c r="BR123" s="820"/>
      <c r="BS123" s="820"/>
      <c r="BT123" s="820"/>
      <c r="BU123" s="820"/>
      <c r="BV123" s="820">
        <v>8797156</v>
      </c>
      <c r="BW123" s="820"/>
      <c r="BX123" s="820"/>
      <c r="BY123" s="820"/>
      <c r="BZ123" s="820"/>
      <c r="CA123" s="820">
        <v>8872013</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32732</v>
      </c>
      <c r="AB128" s="788"/>
      <c r="AC128" s="788"/>
      <c r="AD128" s="788"/>
      <c r="AE128" s="789"/>
      <c r="AF128" s="790">
        <v>21332</v>
      </c>
      <c r="AG128" s="788"/>
      <c r="AH128" s="788"/>
      <c r="AI128" s="788"/>
      <c r="AJ128" s="789"/>
      <c r="AK128" s="790">
        <v>21332</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v>155577</v>
      </c>
      <c r="DH128" s="778"/>
      <c r="DI128" s="778"/>
      <c r="DJ128" s="778"/>
      <c r="DK128" s="778"/>
      <c r="DL128" s="778">
        <v>449118</v>
      </c>
      <c r="DM128" s="778"/>
      <c r="DN128" s="778"/>
      <c r="DO128" s="778"/>
      <c r="DP128" s="778"/>
      <c r="DQ128" s="778">
        <v>143807</v>
      </c>
      <c r="DR128" s="778"/>
      <c r="DS128" s="778"/>
      <c r="DT128" s="778"/>
      <c r="DU128" s="778"/>
      <c r="DV128" s="779">
        <v>5.4</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3107465</v>
      </c>
      <c r="AB129" s="767"/>
      <c r="AC129" s="767"/>
      <c r="AD129" s="767"/>
      <c r="AE129" s="768"/>
      <c r="AF129" s="769">
        <v>3055486</v>
      </c>
      <c r="AG129" s="767"/>
      <c r="AH129" s="767"/>
      <c r="AI129" s="767"/>
      <c r="AJ129" s="768"/>
      <c r="AK129" s="769">
        <v>3042723</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409622</v>
      </c>
      <c r="AB130" s="767"/>
      <c r="AC130" s="767"/>
      <c r="AD130" s="767"/>
      <c r="AE130" s="768"/>
      <c r="AF130" s="769">
        <v>403998</v>
      </c>
      <c r="AG130" s="767"/>
      <c r="AH130" s="767"/>
      <c r="AI130" s="767"/>
      <c r="AJ130" s="768"/>
      <c r="AK130" s="769">
        <v>398148</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2697843</v>
      </c>
      <c r="AB131" s="751"/>
      <c r="AC131" s="751"/>
      <c r="AD131" s="751"/>
      <c r="AE131" s="752"/>
      <c r="AF131" s="753">
        <v>2651488</v>
      </c>
      <c r="AG131" s="751"/>
      <c r="AH131" s="751"/>
      <c r="AI131" s="751"/>
      <c r="AJ131" s="752"/>
      <c r="AK131" s="753">
        <v>2644575</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7.0502620059999996</v>
      </c>
      <c r="AB132" s="732"/>
      <c r="AC132" s="732"/>
      <c r="AD132" s="732"/>
      <c r="AE132" s="733"/>
      <c r="AF132" s="734">
        <v>8.5567801929999998</v>
      </c>
      <c r="AG132" s="732"/>
      <c r="AH132" s="732"/>
      <c r="AI132" s="732"/>
      <c r="AJ132" s="733"/>
      <c r="AK132" s="734">
        <v>8.5929497179999998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7.8</v>
      </c>
      <c r="AB133" s="711"/>
      <c r="AC133" s="711"/>
      <c r="AD133" s="711"/>
      <c r="AE133" s="712"/>
      <c r="AF133" s="710">
        <v>8.1</v>
      </c>
      <c r="AG133" s="711"/>
      <c r="AH133" s="711"/>
      <c r="AI133" s="711"/>
      <c r="AJ133" s="712"/>
      <c r="AK133" s="710">
        <v>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01oYy3qvmu28kfOeDF0/KwowLg4DAN4AgJCDxX+xNrnqR7FLx7E7M3uQo1/marpXVXKdZzWfXrhmL/oICwGNpA==" saltValue="dLJwF859ZMlx+c0Fs77+2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verticalCentered="1"/>
  <pageMargins left="0" right="0" top="0" bottom="0" header="0" footer="0"/>
  <pageSetup paperSize="8" scale="40" orientation="portrait" horizontalDpi="1200" verticalDpi="1200"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8" zoomScale="70" zoomScaleNormal="85" zoomScaleSheetLayoutView="70" workbookViewId="0">
      <selection activeCell="BS11" sqref="BS11:CV11"/>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bUk7hBYSMpquRbzWHo+s7nDrStuIb7zU2ONT12MDxfxLIcLCni/k/GcOrRXf9OQ4MndecFihyqBDEkOQhbHbQ==" saltValue="4M7PwtHpojI9gfwmdTQt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70" zoomScaleNormal="70" zoomScaleSheetLayoutView="55" workbookViewId="0">
      <selection activeCell="BS11" sqref="BS11:CV11"/>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EOTrCNhKbUDG+m71TpCIH5B3mzOcXss5Zirj2b9tRlxohffOOGG65H+EKNsVD1U7M3h/o866ajK6JjN8XMSZw==" saltValue="e+o1mCbwAHEdVXputv29W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BS11" sqref="BS11:CV11"/>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2" x14ac:dyDescent="0.2">
      <c r="A8" s="259"/>
      <c r="AK8" s="268"/>
      <c r="AL8" s="269"/>
      <c r="AM8" s="269"/>
      <c r="AN8" s="270"/>
      <c r="AO8" s="1106"/>
      <c r="AP8" s="271" t="s">
        <v>480</v>
      </c>
      <c r="AQ8" s="272" t="s">
        <v>481</v>
      </c>
      <c r="AR8" s="273" t="s">
        <v>482</v>
      </c>
    </row>
    <row r="9" spans="1:46" ht="13.2" x14ac:dyDescent="0.2">
      <c r="A9" s="259"/>
      <c r="AK9" s="1117" t="s">
        <v>483</v>
      </c>
      <c r="AL9" s="1118"/>
      <c r="AM9" s="1118"/>
      <c r="AN9" s="1119"/>
      <c r="AO9" s="274">
        <v>990495</v>
      </c>
      <c r="AP9" s="274">
        <v>147307</v>
      </c>
      <c r="AQ9" s="275">
        <v>143042</v>
      </c>
      <c r="AR9" s="276">
        <v>3</v>
      </c>
    </row>
    <row r="10" spans="1:46" ht="13.5" customHeight="1" x14ac:dyDescent="0.2">
      <c r="A10" s="259"/>
      <c r="AK10" s="1117" t="s">
        <v>484</v>
      </c>
      <c r="AL10" s="1118"/>
      <c r="AM10" s="1118"/>
      <c r="AN10" s="1119"/>
      <c r="AO10" s="277">
        <v>97612</v>
      </c>
      <c r="AP10" s="277">
        <v>14517</v>
      </c>
      <c r="AQ10" s="278">
        <v>17233</v>
      </c>
      <c r="AR10" s="279">
        <v>-15.8</v>
      </c>
    </row>
    <row r="11" spans="1:46" ht="13.5" customHeight="1" x14ac:dyDescent="0.2">
      <c r="A11" s="259"/>
      <c r="AK11" s="1117" t="s">
        <v>485</v>
      </c>
      <c r="AL11" s="1118"/>
      <c r="AM11" s="1118"/>
      <c r="AN11" s="1119"/>
      <c r="AO11" s="277">
        <v>9287</v>
      </c>
      <c r="AP11" s="277">
        <v>1381</v>
      </c>
      <c r="AQ11" s="278">
        <v>1297</v>
      </c>
      <c r="AR11" s="279">
        <v>6.5</v>
      </c>
    </row>
    <row r="12" spans="1:46" ht="13.5" customHeight="1" x14ac:dyDescent="0.2">
      <c r="A12" s="259"/>
      <c r="AK12" s="1117" t="s">
        <v>486</v>
      </c>
      <c r="AL12" s="1118"/>
      <c r="AM12" s="1118"/>
      <c r="AN12" s="1119"/>
      <c r="AO12" s="277" t="s">
        <v>487</v>
      </c>
      <c r="AP12" s="277" t="s">
        <v>487</v>
      </c>
      <c r="AQ12" s="278" t="s">
        <v>487</v>
      </c>
      <c r="AR12" s="279" t="s">
        <v>487</v>
      </c>
    </row>
    <row r="13" spans="1:46" ht="13.5" customHeight="1" x14ac:dyDescent="0.2">
      <c r="A13" s="259"/>
      <c r="AK13" s="1117" t="s">
        <v>488</v>
      </c>
      <c r="AL13" s="1118"/>
      <c r="AM13" s="1118"/>
      <c r="AN13" s="1119"/>
      <c r="AO13" s="277" t="s">
        <v>487</v>
      </c>
      <c r="AP13" s="277" t="s">
        <v>487</v>
      </c>
      <c r="AQ13" s="278">
        <v>5542</v>
      </c>
      <c r="AR13" s="279" t="s">
        <v>487</v>
      </c>
    </row>
    <row r="14" spans="1:46" ht="13.5" customHeight="1" x14ac:dyDescent="0.2">
      <c r="A14" s="259"/>
      <c r="AK14" s="1117" t="s">
        <v>489</v>
      </c>
      <c r="AL14" s="1118"/>
      <c r="AM14" s="1118"/>
      <c r="AN14" s="1119"/>
      <c r="AO14" s="277" t="s">
        <v>487</v>
      </c>
      <c r="AP14" s="277" t="s">
        <v>487</v>
      </c>
      <c r="AQ14" s="278">
        <v>2886</v>
      </c>
      <c r="AR14" s="279" t="s">
        <v>487</v>
      </c>
    </row>
    <row r="15" spans="1:46" ht="13.5" customHeight="1" x14ac:dyDescent="0.2">
      <c r="A15" s="259"/>
      <c r="AK15" s="1120" t="s">
        <v>490</v>
      </c>
      <c r="AL15" s="1121"/>
      <c r="AM15" s="1121"/>
      <c r="AN15" s="1122"/>
      <c r="AO15" s="277">
        <v>-62046</v>
      </c>
      <c r="AP15" s="277">
        <v>-9228</v>
      </c>
      <c r="AQ15" s="278">
        <v>-8856</v>
      </c>
      <c r="AR15" s="279">
        <v>4.2</v>
      </c>
    </row>
    <row r="16" spans="1:46" ht="13.2" x14ac:dyDescent="0.2">
      <c r="A16" s="259"/>
      <c r="AK16" s="1120" t="s">
        <v>177</v>
      </c>
      <c r="AL16" s="1121"/>
      <c r="AM16" s="1121"/>
      <c r="AN16" s="1122"/>
      <c r="AO16" s="277">
        <v>1035348</v>
      </c>
      <c r="AP16" s="277">
        <v>153978</v>
      </c>
      <c r="AQ16" s="278">
        <v>161143</v>
      </c>
      <c r="AR16" s="279">
        <v>-4.4000000000000004</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23" t="s">
        <v>495</v>
      </c>
      <c r="AL21" s="1124"/>
      <c r="AM21" s="1124"/>
      <c r="AN21" s="1125"/>
      <c r="AO21" s="289">
        <v>13.24</v>
      </c>
      <c r="AP21" s="290">
        <v>14.02</v>
      </c>
      <c r="AQ21" s="291">
        <v>-0.78</v>
      </c>
      <c r="AS21" s="292"/>
      <c r="AT21" s="288"/>
    </row>
    <row r="22" spans="1:46" s="260" customFormat="1" ht="13.2" x14ac:dyDescent="0.2">
      <c r="A22" s="288"/>
      <c r="AK22" s="1123" t="s">
        <v>496</v>
      </c>
      <c r="AL22" s="1124"/>
      <c r="AM22" s="1124"/>
      <c r="AN22" s="1125"/>
      <c r="AO22" s="293">
        <v>98.6</v>
      </c>
      <c r="AP22" s="294">
        <v>96.2</v>
      </c>
      <c r="AQ22" s="295">
        <v>2.4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2"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349252</v>
      </c>
      <c r="AP32" s="303">
        <v>51941</v>
      </c>
      <c r="AQ32" s="304">
        <v>81691</v>
      </c>
      <c r="AR32" s="305">
        <v>-36.4</v>
      </c>
    </row>
    <row r="33" spans="1:46" ht="13.5" customHeight="1" x14ac:dyDescent="0.2">
      <c r="A33" s="259"/>
      <c r="AK33" s="1107" t="s">
        <v>501</v>
      </c>
      <c r="AL33" s="1108"/>
      <c r="AM33" s="1108"/>
      <c r="AN33" s="1109"/>
      <c r="AO33" s="303" t="s">
        <v>487</v>
      </c>
      <c r="AP33" s="303" t="s">
        <v>487</v>
      </c>
      <c r="AQ33" s="304" t="s">
        <v>487</v>
      </c>
      <c r="AR33" s="305" t="s">
        <v>487</v>
      </c>
    </row>
    <row r="34" spans="1:46" ht="27" customHeight="1" x14ac:dyDescent="0.2">
      <c r="A34" s="259"/>
      <c r="AK34" s="1107" t="s">
        <v>502</v>
      </c>
      <c r="AL34" s="1108"/>
      <c r="AM34" s="1108"/>
      <c r="AN34" s="1109"/>
      <c r="AO34" s="303" t="s">
        <v>487</v>
      </c>
      <c r="AP34" s="303" t="s">
        <v>487</v>
      </c>
      <c r="AQ34" s="304" t="s">
        <v>487</v>
      </c>
      <c r="AR34" s="305" t="s">
        <v>487</v>
      </c>
    </row>
    <row r="35" spans="1:46" ht="27" customHeight="1" x14ac:dyDescent="0.2">
      <c r="A35" s="259"/>
      <c r="AK35" s="1107" t="s">
        <v>503</v>
      </c>
      <c r="AL35" s="1108"/>
      <c r="AM35" s="1108"/>
      <c r="AN35" s="1109"/>
      <c r="AO35" s="303">
        <v>221603</v>
      </c>
      <c r="AP35" s="303">
        <v>32957</v>
      </c>
      <c r="AQ35" s="304">
        <v>27672</v>
      </c>
      <c r="AR35" s="305">
        <v>19.100000000000001</v>
      </c>
    </row>
    <row r="36" spans="1:46" ht="27" customHeight="1" x14ac:dyDescent="0.2">
      <c r="A36" s="259"/>
      <c r="AK36" s="1107" t="s">
        <v>504</v>
      </c>
      <c r="AL36" s="1108"/>
      <c r="AM36" s="1108"/>
      <c r="AN36" s="1109"/>
      <c r="AO36" s="303">
        <v>75872</v>
      </c>
      <c r="AP36" s="303">
        <v>11284</v>
      </c>
      <c r="AQ36" s="304">
        <v>4845</v>
      </c>
      <c r="AR36" s="305">
        <v>132.9</v>
      </c>
    </row>
    <row r="37" spans="1:46" ht="13.5" customHeight="1" x14ac:dyDescent="0.2">
      <c r="A37" s="259"/>
      <c r="AK37" s="1107" t="s">
        <v>505</v>
      </c>
      <c r="AL37" s="1108"/>
      <c r="AM37" s="1108"/>
      <c r="AN37" s="1109"/>
      <c r="AO37" s="303" t="s">
        <v>487</v>
      </c>
      <c r="AP37" s="303" t="s">
        <v>487</v>
      </c>
      <c r="AQ37" s="304">
        <v>448</v>
      </c>
      <c r="AR37" s="305" t="s">
        <v>487</v>
      </c>
    </row>
    <row r="38" spans="1:46" ht="27" customHeight="1" x14ac:dyDescent="0.2">
      <c r="A38" s="259"/>
      <c r="AK38" s="1110" t="s">
        <v>506</v>
      </c>
      <c r="AL38" s="1111"/>
      <c r="AM38" s="1111"/>
      <c r="AN38" s="1112"/>
      <c r="AO38" s="306" t="s">
        <v>487</v>
      </c>
      <c r="AP38" s="306" t="s">
        <v>487</v>
      </c>
      <c r="AQ38" s="307">
        <v>4</v>
      </c>
      <c r="AR38" s="295" t="s">
        <v>487</v>
      </c>
      <c r="AS38" s="302"/>
    </row>
    <row r="39" spans="1:46" ht="13.2" x14ac:dyDescent="0.2">
      <c r="A39" s="259"/>
      <c r="AK39" s="1110" t="s">
        <v>507</v>
      </c>
      <c r="AL39" s="1111"/>
      <c r="AM39" s="1111"/>
      <c r="AN39" s="1112"/>
      <c r="AO39" s="303">
        <v>-21332</v>
      </c>
      <c r="AP39" s="303">
        <v>-3173</v>
      </c>
      <c r="AQ39" s="304">
        <v>-1961</v>
      </c>
      <c r="AR39" s="305">
        <v>61.8</v>
      </c>
      <c r="AS39" s="302"/>
    </row>
    <row r="40" spans="1:46" ht="27" customHeight="1" x14ac:dyDescent="0.2">
      <c r="A40" s="259"/>
      <c r="AK40" s="1107" t="s">
        <v>508</v>
      </c>
      <c r="AL40" s="1108"/>
      <c r="AM40" s="1108"/>
      <c r="AN40" s="1109"/>
      <c r="AO40" s="303">
        <v>-398148</v>
      </c>
      <c r="AP40" s="303">
        <v>-59213</v>
      </c>
      <c r="AQ40" s="304">
        <v>-75713</v>
      </c>
      <c r="AR40" s="305">
        <v>-21.8</v>
      </c>
      <c r="AS40" s="302"/>
    </row>
    <row r="41" spans="1:46" ht="13.2" x14ac:dyDescent="0.2">
      <c r="A41" s="259"/>
      <c r="AK41" s="1113" t="s">
        <v>287</v>
      </c>
      <c r="AL41" s="1114"/>
      <c r="AM41" s="1114"/>
      <c r="AN41" s="1115"/>
      <c r="AO41" s="303">
        <v>227247</v>
      </c>
      <c r="AP41" s="303">
        <v>33796</v>
      </c>
      <c r="AQ41" s="304">
        <v>36985</v>
      </c>
      <c r="AR41" s="305">
        <v>-8.6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2" x14ac:dyDescent="0.2">
      <c r="A50" s="259"/>
      <c r="AK50" s="317"/>
      <c r="AL50" s="318"/>
      <c r="AM50" s="1101"/>
      <c r="AN50" s="319" t="s">
        <v>512</v>
      </c>
      <c r="AO50" s="320" t="s">
        <v>513</v>
      </c>
      <c r="AP50" s="321" t="s">
        <v>514</v>
      </c>
      <c r="AQ50" s="322" t="s">
        <v>515</v>
      </c>
      <c r="AR50" s="323" t="s">
        <v>516</v>
      </c>
    </row>
    <row r="51" spans="1:44" ht="13.2" x14ac:dyDescent="0.2">
      <c r="A51" s="259"/>
      <c r="AK51" s="315" t="s">
        <v>517</v>
      </c>
      <c r="AL51" s="316"/>
      <c r="AM51" s="324">
        <v>358952</v>
      </c>
      <c r="AN51" s="325">
        <v>50091</v>
      </c>
      <c r="AO51" s="326">
        <v>-42.5</v>
      </c>
      <c r="AP51" s="327">
        <v>126262</v>
      </c>
      <c r="AQ51" s="328">
        <v>10</v>
      </c>
      <c r="AR51" s="329">
        <v>-52.5</v>
      </c>
    </row>
    <row r="52" spans="1:44" ht="13.2" x14ac:dyDescent="0.2">
      <c r="A52" s="259"/>
      <c r="AK52" s="330"/>
      <c r="AL52" s="331" t="s">
        <v>518</v>
      </c>
      <c r="AM52" s="332">
        <v>243127</v>
      </c>
      <c r="AN52" s="333">
        <v>33928</v>
      </c>
      <c r="AO52" s="334">
        <v>-56.1</v>
      </c>
      <c r="AP52" s="335">
        <v>56769</v>
      </c>
      <c r="AQ52" s="336">
        <v>2.1</v>
      </c>
      <c r="AR52" s="337">
        <v>-58.2</v>
      </c>
    </row>
    <row r="53" spans="1:44" ht="13.2" x14ac:dyDescent="0.2">
      <c r="A53" s="259"/>
      <c r="AK53" s="315" t="s">
        <v>519</v>
      </c>
      <c r="AL53" s="316"/>
      <c r="AM53" s="324">
        <v>384510</v>
      </c>
      <c r="AN53" s="325">
        <v>54440</v>
      </c>
      <c r="AO53" s="326">
        <v>8.6999999999999993</v>
      </c>
      <c r="AP53" s="327">
        <v>126525</v>
      </c>
      <c r="AQ53" s="328">
        <v>0.2</v>
      </c>
      <c r="AR53" s="329">
        <v>8.5</v>
      </c>
    </row>
    <row r="54" spans="1:44" ht="13.2" x14ac:dyDescent="0.2">
      <c r="A54" s="259"/>
      <c r="AK54" s="330"/>
      <c r="AL54" s="331" t="s">
        <v>518</v>
      </c>
      <c r="AM54" s="332">
        <v>257752</v>
      </c>
      <c r="AN54" s="333">
        <v>36493</v>
      </c>
      <c r="AO54" s="334">
        <v>7.6</v>
      </c>
      <c r="AP54" s="335">
        <v>67052</v>
      </c>
      <c r="AQ54" s="336">
        <v>18.100000000000001</v>
      </c>
      <c r="AR54" s="337">
        <v>-10.5</v>
      </c>
    </row>
    <row r="55" spans="1:44" ht="13.2" x14ac:dyDescent="0.2">
      <c r="A55" s="259"/>
      <c r="AK55" s="315" t="s">
        <v>520</v>
      </c>
      <c r="AL55" s="316"/>
      <c r="AM55" s="324">
        <v>623188</v>
      </c>
      <c r="AN55" s="325">
        <v>89410</v>
      </c>
      <c r="AO55" s="326">
        <v>64.2</v>
      </c>
      <c r="AP55" s="327">
        <v>122054</v>
      </c>
      <c r="AQ55" s="328">
        <v>-3.5</v>
      </c>
      <c r="AR55" s="329">
        <v>67.7</v>
      </c>
    </row>
    <row r="56" spans="1:44" ht="13.2" x14ac:dyDescent="0.2">
      <c r="A56" s="259"/>
      <c r="AK56" s="330"/>
      <c r="AL56" s="331" t="s">
        <v>518</v>
      </c>
      <c r="AM56" s="332">
        <v>554451</v>
      </c>
      <c r="AN56" s="333">
        <v>79548</v>
      </c>
      <c r="AO56" s="334">
        <v>118</v>
      </c>
      <c r="AP56" s="335">
        <v>68298</v>
      </c>
      <c r="AQ56" s="336">
        <v>1.9</v>
      </c>
      <c r="AR56" s="337">
        <v>116.1</v>
      </c>
    </row>
    <row r="57" spans="1:44" ht="13.2" x14ac:dyDescent="0.2">
      <c r="A57" s="259"/>
      <c r="AK57" s="315" t="s">
        <v>521</v>
      </c>
      <c r="AL57" s="316"/>
      <c r="AM57" s="324">
        <v>599714</v>
      </c>
      <c r="AN57" s="325">
        <v>87639</v>
      </c>
      <c r="AO57" s="326">
        <v>-2</v>
      </c>
      <c r="AP57" s="327">
        <v>111644</v>
      </c>
      <c r="AQ57" s="328">
        <v>-8.5</v>
      </c>
      <c r="AR57" s="329">
        <v>6.5</v>
      </c>
    </row>
    <row r="58" spans="1:44" ht="13.2" x14ac:dyDescent="0.2">
      <c r="A58" s="259"/>
      <c r="AK58" s="330"/>
      <c r="AL58" s="331" t="s">
        <v>518</v>
      </c>
      <c r="AM58" s="332">
        <v>465482</v>
      </c>
      <c r="AN58" s="333">
        <v>68023</v>
      </c>
      <c r="AO58" s="334">
        <v>-14.5</v>
      </c>
      <c r="AP58" s="335">
        <v>66606</v>
      </c>
      <c r="AQ58" s="336">
        <v>-2.5</v>
      </c>
      <c r="AR58" s="337">
        <v>-12</v>
      </c>
    </row>
    <row r="59" spans="1:44" ht="13.2" x14ac:dyDescent="0.2">
      <c r="A59" s="259"/>
      <c r="AK59" s="315" t="s">
        <v>522</v>
      </c>
      <c r="AL59" s="316"/>
      <c r="AM59" s="324">
        <v>891105</v>
      </c>
      <c r="AN59" s="325">
        <v>132526</v>
      </c>
      <c r="AO59" s="326">
        <v>51.2</v>
      </c>
      <c r="AP59" s="327">
        <v>127917</v>
      </c>
      <c r="AQ59" s="328">
        <v>14.6</v>
      </c>
      <c r="AR59" s="329">
        <v>36.6</v>
      </c>
    </row>
    <row r="60" spans="1:44" ht="13.2" x14ac:dyDescent="0.2">
      <c r="A60" s="259"/>
      <c r="AK60" s="330"/>
      <c r="AL60" s="331" t="s">
        <v>518</v>
      </c>
      <c r="AM60" s="332">
        <v>809643</v>
      </c>
      <c r="AN60" s="333">
        <v>120411</v>
      </c>
      <c r="AO60" s="334">
        <v>77</v>
      </c>
      <c r="AP60" s="335">
        <v>69746</v>
      </c>
      <c r="AQ60" s="336">
        <v>4.7</v>
      </c>
      <c r="AR60" s="337">
        <v>72.3</v>
      </c>
    </row>
    <row r="61" spans="1:44" ht="13.2" x14ac:dyDescent="0.2">
      <c r="A61" s="259"/>
      <c r="AK61" s="315" t="s">
        <v>523</v>
      </c>
      <c r="AL61" s="338"/>
      <c r="AM61" s="324">
        <v>571494</v>
      </c>
      <c r="AN61" s="325">
        <v>82821</v>
      </c>
      <c r="AO61" s="326">
        <v>15.9</v>
      </c>
      <c r="AP61" s="327">
        <v>122880</v>
      </c>
      <c r="AQ61" s="339">
        <v>2.6</v>
      </c>
      <c r="AR61" s="329">
        <v>13.3</v>
      </c>
    </row>
    <row r="62" spans="1:44" ht="13.2" x14ac:dyDescent="0.2">
      <c r="A62" s="259"/>
      <c r="AK62" s="330"/>
      <c r="AL62" s="331" t="s">
        <v>518</v>
      </c>
      <c r="AM62" s="332">
        <v>466091</v>
      </c>
      <c r="AN62" s="333">
        <v>67681</v>
      </c>
      <c r="AO62" s="334">
        <v>26.4</v>
      </c>
      <c r="AP62" s="335">
        <v>65694</v>
      </c>
      <c r="AQ62" s="336">
        <v>4.9000000000000004</v>
      </c>
      <c r="AR62" s="337">
        <v>21.5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MXMS7FCcCW1H0feGXm7s9m5k5Apa0ofOR05aODQw6c4yMQhba78wtIhuoOujsfNt4BmnE+0d9fJ/0VUNNNm2FQ==" saltValue="sYwRMRC9lkZ0Z8KFtKaM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80" zoomScaleNormal="80" zoomScaleSheetLayoutView="55" workbookViewId="0">
      <selection activeCell="BS11" sqref="BS11:CV11"/>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WWu1OeEWQIzAWAF5lvOvtWcmRY5WODcnffy0AAQ40Odg6aoZb0R/vfPi4h9sPXV8Kg/hYsbmENqlYZ9bFbNhA==" saltValue="Ad6Rhfor3X6vPF4wQHQ/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80" zoomScaleNormal="80" zoomScaleSheetLayoutView="55" workbookViewId="0">
      <selection activeCell="BS11" sqref="BS11:CV11"/>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H98ZBMeAMPQUE3UybndPpDsocQrlSmO5+ywj0vdDXsUTURTsXITuA1upDiiKWpoWMfaLE6RuPo6x7h7hzCur4A==" saltValue="4Ho9Ck7FjG4BKME/1OHm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4" zoomScale="70" zoomScaleNormal="70" zoomScaleSheetLayoutView="100" workbookViewId="0">
      <selection activeCell="BS11" sqref="BS11:CV1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44.68</v>
      </c>
      <c r="G47" s="12">
        <v>42.23</v>
      </c>
      <c r="H47" s="12">
        <v>39.54</v>
      </c>
      <c r="I47" s="12">
        <v>40.270000000000003</v>
      </c>
      <c r="J47" s="13">
        <v>40.18</v>
      </c>
    </row>
    <row r="48" spans="2:10" ht="57.75" customHeight="1" x14ac:dyDescent="0.2">
      <c r="B48" s="14"/>
      <c r="C48" s="1128" t="s">
        <v>4</v>
      </c>
      <c r="D48" s="1128"/>
      <c r="E48" s="1129"/>
      <c r="F48" s="15">
        <v>20.43</v>
      </c>
      <c r="G48" s="16">
        <v>16.690000000000001</v>
      </c>
      <c r="H48" s="16">
        <v>18.059999999999999</v>
      </c>
      <c r="I48" s="16">
        <v>21.11</v>
      </c>
      <c r="J48" s="17">
        <v>22.27</v>
      </c>
    </row>
    <row r="49" spans="2:10" ht="57.75" customHeight="1" thickBot="1" x14ac:dyDescent="0.25">
      <c r="B49" s="18"/>
      <c r="C49" s="1130" t="s">
        <v>5</v>
      </c>
      <c r="D49" s="1130"/>
      <c r="E49" s="1131"/>
      <c r="F49" s="19" t="s">
        <v>530</v>
      </c>
      <c r="G49" s="20" t="s">
        <v>531</v>
      </c>
      <c r="H49" s="20">
        <v>2.5</v>
      </c>
      <c r="I49" s="20">
        <v>2.8</v>
      </c>
      <c r="J49" s="21">
        <v>3.65</v>
      </c>
    </row>
    <row r="50" spans="2:10" ht="13.2" x14ac:dyDescent="0.2"/>
  </sheetData>
  <sheetProtection algorithmName="SHA-512" hashValue="lOHfu676lgOJJbuSGaKQfQQ3olzqyf1SUvjwqDNzU/EZI4diEBaY8riNP3cYQgpTgo/hplFYN5/Aqgjxrox5uQ==" saltValue="sUKqXEQ6gm3qUCXl+Oo1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4" zoomScale="70" zoomScaleNormal="70" zoomScaleSheetLayoutView="100" workbookViewId="0">
      <selection activeCell="BS11" sqref="BS11:CV11"/>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532</v>
      </c>
      <c r="D34" s="1136"/>
      <c r="E34" s="1137"/>
      <c r="F34" s="32">
        <v>27.21</v>
      </c>
      <c r="G34" s="33">
        <v>24.95</v>
      </c>
      <c r="H34" s="33">
        <v>24.46</v>
      </c>
      <c r="I34" s="33">
        <v>25.86</v>
      </c>
      <c r="J34" s="34">
        <v>26.12</v>
      </c>
      <c r="K34" s="22"/>
      <c r="L34" s="22"/>
      <c r="M34" s="22"/>
      <c r="N34" s="22"/>
      <c r="O34" s="22"/>
      <c r="P34" s="22"/>
    </row>
    <row r="35" spans="1:16" ht="39" customHeight="1" x14ac:dyDescent="0.2">
      <c r="A35" s="22"/>
      <c r="B35" s="35"/>
      <c r="C35" s="1132" t="s">
        <v>533</v>
      </c>
      <c r="D35" s="1132"/>
      <c r="E35" s="1133"/>
      <c r="F35" s="36">
        <v>20.55</v>
      </c>
      <c r="G35" s="37">
        <v>16.68</v>
      </c>
      <c r="H35" s="37">
        <v>17.079999999999998</v>
      </c>
      <c r="I35" s="37">
        <v>20.14</v>
      </c>
      <c r="J35" s="38">
        <v>21.93</v>
      </c>
      <c r="K35" s="22"/>
      <c r="L35" s="22"/>
      <c r="M35" s="22"/>
      <c r="N35" s="22"/>
      <c r="O35" s="22"/>
      <c r="P35" s="22"/>
    </row>
    <row r="36" spans="1:16" ht="39" customHeight="1" x14ac:dyDescent="0.2">
      <c r="A36" s="22"/>
      <c r="B36" s="35"/>
      <c r="C36" s="1132" t="s">
        <v>534</v>
      </c>
      <c r="D36" s="1132"/>
      <c r="E36" s="1133"/>
      <c r="F36" s="36" t="s">
        <v>487</v>
      </c>
      <c r="G36" s="37" t="s">
        <v>487</v>
      </c>
      <c r="H36" s="37">
        <v>3.11</v>
      </c>
      <c r="I36" s="37">
        <v>4.4000000000000004</v>
      </c>
      <c r="J36" s="38">
        <v>3.84</v>
      </c>
      <c r="K36" s="22"/>
      <c r="L36" s="22"/>
      <c r="M36" s="22"/>
      <c r="N36" s="22"/>
      <c r="O36" s="22"/>
      <c r="P36" s="22"/>
    </row>
    <row r="37" spans="1:16" ht="39" customHeight="1" x14ac:dyDescent="0.2">
      <c r="A37" s="22"/>
      <c r="B37" s="35"/>
      <c r="C37" s="1132" t="s">
        <v>535</v>
      </c>
      <c r="D37" s="1132"/>
      <c r="E37" s="1133"/>
      <c r="F37" s="36">
        <v>0.97</v>
      </c>
      <c r="G37" s="37">
        <v>0.48</v>
      </c>
      <c r="H37" s="37">
        <v>1.63</v>
      </c>
      <c r="I37" s="37">
        <v>1.87</v>
      </c>
      <c r="J37" s="38">
        <v>2.78</v>
      </c>
      <c r="K37" s="22"/>
      <c r="L37" s="22"/>
      <c r="M37" s="22"/>
      <c r="N37" s="22"/>
      <c r="O37" s="22"/>
      <c r="P37" s="22"/>
    </row>
    <row r="38" spans="1:16" ht="39" customHeight="1" x14ac:dyDescent="0.2">
      <c r="A38" s="22"/>
      <c r="B38" s="35"/>
      <c r="C38" s="1132" t="s">
        <v>536</v>
      </c>
      <c r="D38" s="1132"/>
      <c r="E38" s="1133"/>
      <c r="F38" s="36">
        <v>0.18</v>
      </c>
      <c r="G38" s="37">
        <v>0.19</v>
      </c>
      <c r="H38" s="37">
        <v>0.56000000000000005</v>
      </c>
      <c r="I38" s="37">
        <v>0.47</v>
      </c>
      <c r="J38" s="38">
        <v>0.67</v>
      </c>
      <c r="K38" s="22"/>
      <c r="L38" s="22"/>
      <c r="M38" s="22"/>
      <c r="N38" s="22"/>
      <c r="O38" s="22"/>
      <c r="P38" s="22"/>
    </row>
    <row r="39" spans="1:16" ht="39" customHeight="1" x14ac:dyDescent="0.2">
      <c r="A39" s="22"/>
      <c r="B39" s="35"/>
      <c r="C39" s="1132" t="s">
        <v>537</v>
      </c>
      <c r="D39" s="1132"/>
      <c r="E39" s="1133"/>
      <c r="F39" s="36">
        <v>0.05</v>
      </c>
      <c r="G39" s="37">
        <v>0.08</v>
      </c>
      <c r="H39" s="37">
        <v>0.25</v>
      </c>
      <c r="I39" s="37">
        <v>0.37</v>
      </c>
      <c r="J39" s="38">
        <v>0.27</v>
      </c>
      <c r="K39" s="22"/>
      <c r="L39" s="22"/>
      <c r="M39" s="22"/>
      <c r="N39" s="22"/>
      <c r="O39" s="22"/>
      <c r="P39" s="22"/>
    </row>
    <row r="40" spans="1:16" ht="39" customHeight="1" x14ac:dyDescent="0.2">
      <c r="A40" s="22"/>
      <c r="B40" s="35"/>
      <c r="C40" s="1132" t="s">
        <v>538</v>
      </c>
      <c r="D40" s="1132"/>
      <c r="E40" s="1133"/>
      <c r="F40" s="36">
        <v>5.83</v>
      </c>
      <c r="G40" s="37">
        <v>1.77</v>
      </c>
      <c r="H40" s="37">
        <v>0.71</v>
      </c>
      <c r="I40" s="37">
        <v>0.57999999999999996</v>
      </c>
      <c r="J40" s="38">
        <v>0.05</v>
      </c>
      <c r="K40" s="22"/>
      <c r="L40" s="22"/>
      <c r="M40" s="22"/>
      <c r="N40" s="22"/>
      <c r="O40" s="22"/>
      <c r="P40" s="22"/>
    </row>
    <row r="41" spans="1:16" ht="39" customHeight="1" x14ac:dyDescent="0.2">
      <c r="A41" s="22"/>
      <c r="B41" s="35"/>
      <c r="C41" s="1132" t="s">
        <v>539</v>
      </c>
      <c r="D41" s="1132"/>
      <c r="E41" s="1133"/>
      <c r="F41" s="36">
        <v>0.01</v>
      </c>
      <c r="G41" s="37">
        <v>0.01</v>
      </c>
      <c r="H41" s="37">
        <v>0</v>
      </c>
      <c r="I41" s="37">
        <v>0</v>
      </c>
      <c r="J41" s="38">
        <v>0.01</v>
      </c>
      <c r="K41" s="22"/>
      <c r="L41" s="22"/>
      <c r="M41" s="22"/>
      <c r="N41" s="22"/>
      <c r="O41" s="22"/>
      <c r="P41" s="22"/>
    </row>
    <row r="42" spans="1:16" ht="39" customHeight="1" x14ac:dyDescent="0.2">
      <c r="A42" s="22"/>
      <c r="B42" s="39"/>
      <c r="C42" s="1132" t="s">
        <v>540</v>
      </c>
      <c r="D42" s="1132"/>
      <c r="E42" s="1133"/>
      <c r="F42" s="36" t="s">
        <v>541</v>
      </c>
      <c r="G42" s="37" t="s">
        <v>542</v>
      </c>
      <c r="H42" s="37" t="s">
        <v>487</v>
      </c>
      <c r="I42" s="37" t="s">
        <v>487</v>
      </c>
      <c r="J42" s="38" t="s">
        <v>487</v>
      </c>
      <c r="K42" s="22"/>
      <c r="L42" s="22"/>
      <c r="M42" s="22"/>
      <c r="N42" s="22"/>
      <c r="O42" s="22"/>
      <c r="P42" s="22"/>
    </row>
    <row r="43" spans="1:16" ht="39" customHeight="1" thickBot="1" x14ac:dyDescent="0.25">
      <c r="A43" s="22"/>
      <c r="B43" s="40"/>
      <c r="C43" s="1134" t="s">
        <v>543</v>
      </c>
      <c r="D43" s="1134"/>
      <c r="E43" s="1135"/>
      <c r="F43" s="41">
        <v>0.49</v>
      </c>
      <c r="G43" s="42">
        <v>1.1499999999999999</v>
      </c>
      <c r="H43" s="42">
        <v>0</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Ka6m//T0eedsWngI0ob7dr1wCwgRrTVuC+9nca2xWmz9BhNGGGqyHu5AhsHWgxajZlHgJYO37AIiDGRYDlZ8Q==" saltValue="6/O1+Rj05oSXU2FOM5ua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85" zoomScaleNormal="85" zoomScaleSheetLayoutView="55" workbookViewId="0">
      <selection activeCell="BS11" sqref="BS11:CV11"/>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292</v>
      </c>
      <c r="L45" s="58">
        <v>302</v>
      </c>
      <c r="M45" s="58">
        <v>323</v>
      </c>
      <c r="N45" s="58">
        <v>339</v>
      </c>
      <c r="O45" s="59">
        <v>349</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254</v>
      </c>
      <c r="L48" s="62">
        <v>265</v>
      </c>
      <c r="M48" s="62">
        <v>237</v>
      </c>
      <c r="N48" s="62">
        <v>241</v>
      </c>
      <c r="O48" s="63">
        <v>222</v>
      </c>
      <c r="P48" s="46"/>
      <c r="Q48" s="46"/>
      <c r="R48" s="46"/>
      <c r="S48" s="46"/>
      <c r="T48" s="46"/>
      <c r="U48" s="46"/>
    </row>
    <row r="49" spans="1:21" ht="30.75" customHeight="1" x14ac:dyDescent="0.2">
      <c r="A49" s="46"/>
      <c r="B49" s="1163"/>
      <c r="C49" s="1164"/>
      <c r="D49" s="60"/>
      <c r="E49" s="1140" t="s">
        <v>14</v>
      </c>
      <c r="F49" s="1140"/>
      <c r="G49" s="1140"/>
      <c r="H49" s="1140"/>
      <c r="I49" s="1140"/>
      <c r="J49" s="1141"/>
      <c r="K49" s="61">
        <v>68</v>
      </c>
      <c r="L49" s="62">
        <v>86</v>
      </c>
      <c r="M49" s="62">
        <v>72</v>
      </c>
      <c r="N49" s="62">
        <v>71</v>
      </c>
      <c r="O49" s="63">
        <v>76</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487</v>
      </c>
      <c r="L50" s="62" t="s">
        <v>487</v>
      </c>
      <c r="M50" s="62" t="s">
        <v>487</v>
      </c>
      <c r="N50" s="62" t="s">
        <v>487</v>
      </c>
      <c r="O50" s="63" t="s">
        <v>487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429</v>
      </c>
      <c r="L52" s="62">
        <v>433</v>
      </c>
      <c r="M52" s="62">
        <v>443</v>
      </c>
      <c r="N52" s="62">
        <v>425</v>
      </c>
      <c r="O52" s="63">
        <v>419</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185</v>
      </c>
      <c r="L53" s="67">
        <v>220</v>
      </c>
      <c r="M53" s="67">
        <v>189</v>
      </c>
      <c r="N53" s="67">
        <v>226</v>
      </c>
      <c r="O53" s="68">
        <v>228</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21z5g1P4omSVkNBAJ2MQTO70uKK1PkYWILk/dBvridOTEGYKhqMg7FjRnFeR66+LBVaoZOX9DScl+imG4oqRlA==" saltValue="fseuW8qkQNOx9JkAad5h2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6" zoomScale="80" zoomScaleNormal="80" zoomScaleSheetLayoutView="100" workbookViewId="0">
      <selection activeCell="BS11" sqref="BS11:CV11"/>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2849</v>
      </c>
      <c r="J41" s="343">
        <v>2814</v>
      </c>
      <c r="K41" s="343">
        <v>3031</v>
      </c>
      <c r="L41" s="343">
        <v>3093</v>
      </c>
      <c r="M41" s="344">
        <v>3349</v>
      </c>
    </row>
    <row r="42" spans="2:13" ht="27.75" customHeight="1" x14ac:dyDescent="0.2">
      <c r="B42" s="1171"/>
      <c r="C42" s="1172"/>
      <c r="D42" s="104"/>
      <c r="E42" s="1175" t="s">
        <v>32</v>
      </c>
      <c r="F42" s="1175"/>
      <c r="G42" s="1175"/>
      <c r="H42" s="1176"/>
      <c r="I42" s="345" t="s">
        <v>487</v>
      </c>
      <c r="J42" s="346" t="s">
        <v>487</v>
      </c>
      <c r="K42" s="346" t="s">
        <v>487</v>
      </c>
      <c r="L42" s="346" t="s">
        <v>487</v>
      </c>
      <c r="M42" s="347" t="s">
        <v>487</v>
      </c>
    </row>
    <row r="43" spans="2:13" ht="27.75" customHeight="1" x14ac:dyDescent="0.2">
      <c r="B43" s="1171"/>
      <c r="C43" s="1172"/>
      <c r="D43" s="104"/>
      <c r="E43" s="1175" t="s">
        <v>33</v>
      </c>
      <c r="F43" s="1175"/>
      <c r="G43" s="1175"/>
      <c r="H43" s="1176"/>
      <c r="I43" s="345">
        <v>1435</v>
      </c>
      <c r="J43" s="346">
        <v>1229</v>
      </c>
      <c r="K43" s="346">
        <v>1003</v>
      </c>
      <c r="L43" s="346">
        <v>861</v>
      </c>
      <c r="M43" s="347">
        <v>662</v>
      </c>
    </row>
    <row r="44" spans="2:13" ht="27.75" customHeight="1" x14ac:dyDescent="0.2">
      <c r="B44" s="1171"/>
      <c r="C44" s="1172"/>
      <c r="D44" s="104"/>
      <c r="E44" s="1175" t="s">
        <v>34</v>
      </c>
      <c r="F44" s="1175"/>
      <c r="G44" s="1175"/>
      <c r="H44" s="1176"/>
      <c r="I44" s="345">
        <v>644</v>
      </c>
      <c r="J44" s="346">
        <v>695</v>
      </c>
      <c r="K44" s="346">
        <v>623</v>
      </c>
      <c r="L44" s="346">
        <v>549</v>
      </c>
      <c r="M44" s="347">
        <v>483</v>
      </c>
    </row>
    <row r="45" spans="2:13" ht="27.75" customHeight="1" x14ac:dyDescent="0.2">
      <c r="B45" s="1171"/>
      <c r="C45" s="1172"/>
      <c r="D45" s="104"/>
      <c r="E45" s="1175" t="s">
        <v>35</v>
      </c>
      <c r="F45" s="1175"/>
      <c r="G45" s="1175"/>
      <c r="H45" s="1176"/>
      <c r="I45" s="345">
        <v>1054</v>
      </c>
      <c r="J45" s="346">
        <v>1075</v>
      </c>
      <c r="K45" s="346">
        <v>1052</v>
      </c>
      <c r="L45" s="346">
        <v>1006</v>
      </c>
      <c r="M45" s="347">
        <v>958</v>
      </c>
    </row>
    <row r="46" spans="2:13" ht="27.75" customHeight="1" x14ac:dyDescent="0.2">
      <c r="B46" s="1171"/>
      <c r="C46" s="1172"/>
      <c r="D46" s="105"/>
      <c r="E46" s="1175" t="s">
        <v>36</v>
      </c>
      <c r="F46" s="1175"/>
      <c r="G46" s="1175"/>
      <c r="H46" s="1176"/>
      <c r="I46" s="345">
        <v>167</v>
      </c>
      <c r="J46" s="346">
        <v>161</v>
      </c>
      <c r="K46" s="346">
        <v>156</v>
      </c>
      <c r="L46" s="346">
        <v>449</v>
      </c>
      <c r="M46" s="347">
        <v>144</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4557</v>
      </c>
      <c r="J50" s="346">
        <v>4679</v>
      </c>
      <c r="K50" s="346">
        <v>4836</v>
      </c>
      <c r="L50" s="346">
        <v>5162</v>
      </c>
      <c r="M50" s="347">
        <v>5036</v>
      </c>
    </row>
    <row r="51" spans="2:13" ht="27.75" customHeight="1" x14ac:dyDescent="0.2">
      <c r="B51" s="1171"/>
      <c r="C51" s="1172"/>
      <c r="D51" s="104"/>
      <c r="E51" s="1175" t="s">
        <v>42</v>
      </c>
      <c r="F51" s="1175"/>
      <c r="G51" s="1175"/>
      <c r="H51" s="1176"/>
      <c r="I51" s="345">
        <v>3</v>
      </c>
      <c r="J51" s="346">
        <v>1</v>
      </c>
      <c r="K51" s="346" t="s">
        <v>487</v>
      </c>
      <c r="L51" s="346">
        <v>69</v>
      </c>
      <c r="M51" s="347">
        <v>47</v>
      </c>
    </row>
    <row r="52" spans="2:13" ht="27.75" customHeight="1" x14ac:dyDescent="0.2">
      <c r="B52" s="1173"/>
      <c r="C52" s="1174"/>
      <c r="D52" s="104"/>
      <c r="E52" s="1175" t="s">
        <v>43</v>
      </c>
      <c r="F52" s="1175"/>
      <c r="G52" s="1175"/>
      <c r="H52" s="1176"/>
      <c r="I52" s="345">
        <v>3682</v>
      </c>
      <c r="J52" s="346">
        <v>3688</v>
      </c>
      <c r="K52" s="346">
        <v>2594</v>
      </c>
      <c r="L52" s="346">
        <v>3567</v>
      </c>
      <c r="M52" s="347">
        <v>3789</v>
      </c>
    </row>
    <row r="53" spans="2:13" ht="27.75" customHeight="1" thickBot="1" x14ac:dyDescent="0.25">
      <c r="B53" s="1177" t="s">
        <v>19</v>
      </c>
      <c r="C53" s="1178"/>
      <c r="D53" s="108"/>
      <c r="E53" s="1179" t="s">
        <v>44</v>
      </c>
      <c r="F53" s="1179"/>
      <c r="G53" s="1179"/>
      <c r="H53" s="1180"/>
      <c r="I53" s="348">
        <v>-2094</v>
      </c>
      <c r="J53" s="349">
        <v>-2393</v>
      </c>
      <c r="K53" s="349">
        <v>-1566</v>
      </c>
      <c r="L53" s="349">
        <v>-2840</v>
      </c>
      <c r="M53" s="350">
        <v>-3276</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ei3Q9myRvKKxSPuJXc9GGqbh//JCI+fnG3Ybnay98Q3NjzuPv56wHzTp+moEEPZiVJeiOQz9/z8eaMm3Pn8WEA==" saltValue="Gq89I3/M/HV3nZ1lfxRw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5" zoomScale="70" zoomScaleNormal="70" zoomScaleSheetLayoutView="100" workbookViewId="0">
      <selection activeCell="BS11" sqref="BS11:CV1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1229</v>
      </c>
      <c r="G55" s="120">
        <v>1230</v>
      </c>
      <c r="H55" s="121">
        <v>1223</v>
      </c>
    </row>
    <row r="56" spans="2:8" ht="52.5" customHeight="1" x14ac:dyDescent="0.2">
      <c r="B56" s="122"/>
      <c r="C56" s="1198" t="s">
        <v>47</v>
      </c>
      <c r="D56" s="1198"/>
      <c r="E56" s="1199"/>
      <c r="F56" s="123">
        <v>79</v>
      </c>
      <c r="G56" s="123">
        <v>79</v>
      </c>
      <c r="H56" s="124">
        <v>22</v>
      </c>
    </row>
    <row r="57" spans="2:8" ht="53.25" customHeight="1" x14ac:dyDescent="0.2">
      <c r="B57" s="122"/>
      <c r="C57" s="1200" t="s">
        <v>48</v>
      </c>
      <c r="D57" s="1200"/>
      <c r="E57" s="1201"/>
      <c r="F57" s="125">
        <v>2977</v>
      </c>
      <c r="G57" s="125">
        <v>3308</v>
      </c>
      <c r="H57" s="126">
        <v>3258</v>
      </c>
    </row>
    <row r="58" spans="2:8" ht="45.75" customHeight="1" x14ac:dyDescent="0.2">
      <c r="B58" s="127"/>
      <c r="C58" s="1188" t="s">
        <v>549</v>
      </c>
      <c r="D58" s="1189"/>
      <c r="E58" s="1190"/>
      <c r="F58" s="128">
        <v>766</v>
      </c>
      <c r="G58" s="128">
        <v>767</v>
      </c>
      <c r="H58" s="129">
        <v>768</v>
      </c>
    </row>
    <row r="59" spans="2:8" ht="45.75" customHeight="1" x14ac:dyDescent="0.2">
      <c r="B59" s="127"/>
      <c r="C59" s="1188" t="s">
        <v>550</v>
      </c>
      <c r="D59" s="1189"/>
      <c r="E59" s="1190"/>
      <c r="F59" s="128">
        <v>626</v>
      </c>
      <c r="G59" s="128">
        <v>627</v>
      </c>
      <c r="H59" s="129">
        <v>628</v>
      </c>
    </row>
    <row r="60" spans="2:8" ht="45.75" customHeight="1" x14ac:dyDescent="0.2">
      <c r="B60" s="127"/>
      <c r="C60" s="1188" t="s">
        <v>551</v>
      </c>
      <c r="D60" s="1189"/>
      <c r="E60" s="1190"/>
      <c r="F60" s="128">
        <v>330</v>
      </c>
      <c r="G60" s="128">
        <v>481</v>
      </c>
      <c r="H60" s="129">
        <v>612</v>
      </c>
    </row>
    <row r="61" spans="2:8" ht="45.75" customHeight="1" x14ac:dyDescent="0.2">
      <c r="B61" s="127"/>
      <c r="C61" s="1188" t="s">
        <v>552</v>
      </c>
      <c r="D61" s="1189"/>
      <c r="E61" s="1190"/>
      <c r="F61" s="128">
        <v>450</v>
      </c>
      <c r="G61" s="128">
        <v>461</v>
      </c>
      <c r="H61" s="129">
        <v>477</v>
      </c>
    </row>
    <row r="62" spans="2:8" ht="45.75" customHeight="1" thickBot="1" x14ac:dyDescent="0.25">
      <c r="B62" s="130"/>
      <c r="C62" s="1191" t="s">
        <v>553</v>
      </c>
      <c r="D62" s="1192"/>
      <c r="E62" s="1193"/>
      <c r="F62" s="131">
        <v>403</v>
      </c>
      <c r="G62" s="131">
        <v>404</v>
      </c>
      <c r="H62" s="132">
        <v>405</v>
      </c>
    </row>
    <row r="63" spans="2:8" ht="52.5" customHeight="1" thickBot="1" x14ac:dyDescent="0.25">
      <c r="B63" s="133"/>
      <c r="C63" s="1194" t="s">
        <v>49</v>
      </c>
      <c r="D63" s="1194"/>
      <c r="E63" s="1195"/>
      <c r="F63" s="134">
        <v>4285</v>
      </c>
      <c r="G63" s="134">
        <v>4617</v>
      </c>
      <c r="H63" s="135">
        <v>4502</v>
      </c>
    </row>
    <row r="64" spans="2:8" ht="13.2" x14ac:dyDescent="0.2"/>
  </sheetData>
  <sheetProtection algorithmName="SHA-512" hashValue="aNDKw6qfcOZYDZbC9Lc6ocRVZWZb5kK/0cneFsl6s0MW+lpEZyT8NB3Cm5m48z4/ElCnG11BPgzpBqBMIBUpbQ==" saltValue="h7HX2ulmxtcxmrKU6B/O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50091</v>
      </c>
      <c r="E3" s="154"/>
      <c r="F3" s="155">
        <v>126262</v>
      </c>
      <c r="G3" s="156"/>
      <c r="H3" s="157"/>
    </row>
    <row r="4" spans="1:8" x14ac:dyDescent="0.2">
      <c r="A4" s="158"/>
      <c r="B4" s="159"/>
      <c r="C4" s="160"/>
      <c r="D4" s="161">
        <v>33928</v>
      </c>
      <c r="E4" s="162"/>
      <c r="F4" s="163">
        <v>56769</v>
      </c>
      <c r="G4" s="164"/>
      <c r="H4" s="165"/>
    </row>
    <row r="5" spans="1:8" x14ac:dyDescent="0.2">
      <c r="A5" s="146" t="s">
        <v>519</v>
      </c>
      <c r="B5" s="151"/>
      <c r="C5" s="152"/>
      <c r="D5" s="153">
        <v>54440</v>
      </c>
      <c r="E5" s="154"/>
      <c r="F5" s="155">
        <v>126525</v>
      </c>
      <c r="G5" s="156"/>
      <c r="H5" s="157"/>
    </row>
    <row r="6" spans="1:8" x14ac:dyDescent="0.2">
      <c r="A6" s="158"/>
      <c r="B6" s="159"/>
      <c r="C6" s="160"/>
      <c r="D6" s="161">
        <v>36493</v>
      </c>
      <c r="E6" s="162"/>
      <c r="F6" s="163">
        <v>67052</v>
      </c>
      <c r="G6" s="164"/>
      <c r="H6" s="165"/>
    </row>
    <row r="7" spans="1:8" x14ac:dyDescent="0.2">
      <c r="A7" s="146" t="s">
        <v>520</v>
      </c>
      <c r="B7" s="151"/>
      <c r="C7" s="152"/>
      <c r="D7" s="153">
        <v>89410</v>
      </c>
      <c r="E7" s="154"/>
      <c r="F7" s="155">
        <v>122054</v>
      </c>
      <c r="G7" s="156"/>
      <c r="H7" s="157"/>
    </row>
    <row r="8" spans="1:8" x14ac:dyDescent="0.2">
      <c r="A8" s="158"/>
      <c r="B8" s="159"/>
      <c r="C8" s="160"/>
      <c r="D8" s="161">
        <v>79548</v>
      </c>
      <c r="E8" s="162"/>
      <c r="F8" s="163">
        <v>68298</v>
      </c>
      <c r="G8" s="164"/>
      <c r="H8" s="165"/>
    </row>
    <row r="9" spans="1:8" x14ac:dyDescent="0.2">
      <c r="A9" s="146" t="s">
        <v>521</v>
      </c>
      <c r="B9" s="151"/>
      <c r="C9" s="152"/>
      <c r="D9" s="153">
        <v>87639</v>
      </c>
      <c r="E9" s="154"/>
      <c r="F9" s="155">
        <v>111644</v>
      </c>
      <c r="G9" s="156"/>
      <c r="H9" s="157"/>
    </row>
    <row r="10" spans="1:8" x14ac:dyDescent="0.2">
      <c r="A10" s="158"/>
      <c r="B10" s="159"/>
      <c r="C10" s="160"/>
      <c r="D10" s="161">
        <v>68023</v>
      </c>
      <c r="E10" s="162"/>
      <c r="F10" s="163">
        <v>66606</v>
      </c>
      <c r="G10" s="164"/>
      <c r="H10" s="165"/>
    </row>
    <row r="11" spans="1:8" x14ac:dyDescent="0.2">
      <c r="A11" s="146" t="s">
        <v>522</v>
      </c>
      <c r="B11" s="151"/>
      <c r="C11" s="152"/>
      <c r="D11" s="153">
        <v>132526</v>
      </c>
      <c r="E11" s="154"/>
      <c r="F11" s="155">
        <v>127917</v>
      </c>
      <c r="G11" s="156"/>
      <c r="H11" s="157"/>
    </row>
    <row r="12" spans="1:8" x14ac:dyDescent="0.2">
      <c r="A12" s="158"/>
      <c r="B12" s="159"/>
      <c r="C12" s="166"/>
      <c r="D12" s="161">
        <v>120411</v>
      </c>
      <c r="E12" s="162"/>
      <c r="F12" s="163">
        <v>69746</v>
      </c>
      <c r="G12" s="164"/>
      <c r="H12" s="165"/>
    </row>
    <row r="13" spans="1:8" x14ac:dyDescent="0.2">
      <c r="A13" s="146"/>
      <c r="B13" s="151"/>
      <c r="C13" s="152"/>
      <c r="D13" s="153">
        <v>82821</v>
      </c>
      <c r="E13" s="154"/>
      <c r="F13" s="155">
        <v>122880</v>
      </c>
      <c r="G13" s="167"/>
      <c r="H13" s="157"/>
    </row>
    <row r="14" spans="1:8" x14ac:dyDescent="0.2">
      <c r="A14" s="158"/>
      <c r="B14" s="159"/>
      <c r="C14" s="160"/>
      <c r="D14" s="161">
        <v>67681</v>
      </c>
      <c r="E14" s="162"/>
      <c r="F14" s="163">
        <v>65694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20.43</v>
      </c>
      <c r="C19" s="168">
        <f>ROUND(VALUE(SUBSTITUTE(実質収支比率等に係る経年分析!G$48,"▲","-")),2)</f>
        <v>16.690000000000001</v>
      </c>
      <c r="D19" s="168">
        <f>ROUND(VALUE(SUBSTITUTE(実質収支比率等に係る経年分析!H$48,"▲","-")),2)</f>
        <v>18.059999999999999</v>
      </c>
      <c r="E19" s="168">
        <f>ROUND(VALUE(SUBSTITUTE(実質収支比率等に係る経年分析!I$48,"▲","-")),2)</f>
        <v>21.11</v>
      </c>
      <c r="F19" s="168">
        <f>ROUND(VALUE(SUBSTITUTE(実質収支比率等に係る経年分析!J$48,"▲","-")),2)</f>
        <v>22.27</v>
      </c>
    </row>
    <row r="20" spans="1:11" x14ac:dyDescent="0.2">
      <c r="A20" s="168" t="s">
        <v>53</v>
      </c>
      <c r="B20" s="168">
        <f>ROUND(VALUE(SUBSTITUTE(実質収支比率等に係る経年分析!F$47,"▲","-")),2)</f>
        <v>44.68</v>
      </c>
      <c r="C20" s="168">
        <f>ROUND(VALUE(SUBSTITUTE(実質収支比率等に係る経年分析!G$47,"▲","-")),2)</f>
        <v>42.23</v>
      </c>
      <c r="D20" s="168">
        <f>ROUND(VALUE(SUBSTITUTE(実質収支比率等に係る経年分析!H$47,"▲","-")),2)</f>
        <v>39.54</v>
      </c>
      <c r="E20" s="168">
        <f>ROUND(VALUE(SUBSTITUTE(実質収支比率等に係る経年分析!I$47,"▲","-")),2)</f>
        <v>40.270000000000003</v>
      </c>
      <c r="F20" s="168">
        <f>ROUND(VALUE(SUBSTITUTE(実質収支比率等に係る経年分析!J$47,"▲","-")),2)</f>
        <v>40.18</v>
      </c>
    </row>
    <row r="21" spans="1:11" x14ac:dyDescent="0.2">
      <c r="A21" s="168" t="s">
        <v>54</v>
      </c>
      <c r="B21" s="168">
        <f>IF(ISNUMBER(VALUE(SUBSTITUTE(実質収支比率等に係る経年分析!F$49,"▲","-"))),ROUND(VALUE(SUBSTITUTE(実質収支比率等に係る経年分析!F$49,"▲","-")),2),NA())</f>
        <v>-2.63</v>
      </c>
      <c r="C21" s="168">
        <f>IF(ISNUMBER(VALUE(SUBSTITUTE(実質収支比率等に係る経年分析!G$49,"▲","-"))),ROUND(VALUE(SUBSTITUTE(実質収支比率等に係る経年分析!G$49,"▲","-")),2),NA())</f>
        <v>-2.57</v>
      </c>
      <c r="D21" s="168">
        <f>IF(ISNUMBER(VALUE(SUBSTITUTE(実質収支比率等に係る経年分析!H$49,"▲","-"))),ROUND(VALUE(SUBSTITUTE(実質収支比率等に係る経年分析!H$49,"▲","-")),2),NA())</f>
        <v>2.5</v>
      </c>
      <c r="E21" s="168">
        <f>IF(ISNUMBER(VALUE(SUBSTITUTE(実質収支比率等に係る経年分析!I$49,"▲","-"))),ROUND(VALUE(SUBSTITUTE(実質収支比率等に係る経年分析!I$49,"▲","-")),2),NA())</f>
        <v>2.8</v>
      </c>
      <c r="F21" s="168">
        <f>IF(ISNUMBER(VALUE(SUBSTITUTE(実質収支比率等に係る経年分析!J$49,"▲","-"))),ROUND(VALUE(SUBSTITUTE(実質収支比率等に係る経年分析!J$49,"▲","-")),2),NA())</f>
        <v>3.65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1.1499999999999999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0.18</v>
      </c>
      <c r="C28" s="169" t="e">
        <f>IF(ROUND(VALUE(SUBSTITUTE(連結実質赤字比率に係る赤字・黒字の構成分析!F$42,"▲", "-")), 2) &gt;= 0, ABS(ROUND(VALUE(SUBSTITUTE(連結実質赤字比率に係る赤字・黒字の構成分析!F$42,"▲", "-")), 2)), NA())</f>
        <v>#N/A</v>
      </c>
      <c r="D28" s="169">
        <f>IF(ROUND(VALUE(SUBSTITUTE(連結実質赤字比率に係る赤字・黒字の構成分析!G$42,"▲", "-")), 2) &lt; 0, ABS(ROUND(VALUE(SUBSTITUTE(連結実質赤字比率に係る赤字・黒字の構成分析!G$42,"▲", "-")), 2)), NA())</f>
        <v>0.09</v>
      </c>
      <c r="E28" s="169" t="e">
        <f>IF(ROUND(VALUE(SUBSTITUTE(連結実質赤字比率に係る赤字・黒字の構成分析!G$42,"▲", "-")), 2) &gt;= 0, ABS(ROUND(VALUE(SUBSTITUTE(連結実質赤字比率に係る赤字・黒字の構成分析!G$42,"▲", "-")), 2)), NA())</f>
        <v>#N/A</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立科町後期高齢者医療特別会計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立科町索道事業特別会計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5.83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1.77</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0.71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0.57999999999999996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2">
      <c r="A31" s="169" t="str">
        <f>IF(連結実質赤字比率に係る赤字・黒字の構成分析!C$39="",NA(),連結実質赤字比率に係る赤字・黒字の構成分析!C$39)</f>
        <v>立科町白樺高原下水道事業特別会計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0.27</v>
      </c>
    </row>
    <row r="32" spans="1:11" x14ac:dyDescent="0.2">
      <c r="A32" s="169" t="str">
        <f>IF(連結実質赤字比率に係る赤字・黒字の構成分析!C$38="",NA(),連結実質赤字比率に係る赤字・黒字の構成分析!C$38)</f>
        <v>立科町国民健康保険特別会計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0.56000000000000005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0.67</v>
      </c>
    </row>
    <row r="33" spans="1:16" x14ac:dyDescent="0.2">
      <c r="A33" s="169" t="str">
        <f>IF(連結実質赤字比率に係る赤字・黒字の構成分析!C$37="",NA(),連結実質赤字比率に係る赤字・黒字の構成分析!C$37)</f>
        <v>立科町介護保険特別会計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2.78</v>
      </c>
    </row>
    <row r="34" spans="1:16" x14ac:dyDescent="0.2">
      <c r="A34" s="169" t="str">
        <f>IF(連結実質赤字比率に係る赤字・黒字の構成分析!C$36="",NA(),連結実質赤字比率に係る赤字・黒字の構成分析!C$36)</f>
        <v>立科町下水道事業会計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3.11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4.4000000000000004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3.84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20.55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16.68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17.079999999999998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20.14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21.93</v>
      </c>
    </row>
    <row r="36" spans="1:16" x14ac:dyDescent="0.2">
      <c r="A36" s="169" t="str">
        <f>IF(連結実質赤字比率に係る赤字・黒字の構成分析!C$34="",NA(),連結実質赤字比率に係る赤字・黒字の構成分析!C$34)</f>
        <v>立科町水道事業会計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27.21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24.95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24.46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25.86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26.12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429</v>
      </c>
      <c r="E42" s="170"/>
      <c r="F42" s="170"/>
      <c r="G42" s="170">
        <f>'実質公債費比率（分子）の構造'!L$52</f>
        <v>433</v>
      </c>
      <c r="H42" s="170"/>
      <c r="I42" s="170"/>
      <c r="J42" s="170">
        <f>'実質公債費比率（分子）の構造'!M$52</f>
        <v>443</v>
      </c>
      <c r="K42" s="170"/>
      <c r="L42" s="170"/>
      <c r="M42" s="170">
        <f>'実質公債費比率（分子）の構造'!N$52</f>
        <v>425</v>
      </c>
      <c r="N42" s="170"/>
      <c r="O42" s="170"/>
      <c r="P42" s="170">
        <f>'実質公債費比率（分子）の構造'!O$52</f>
        <v>419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68</v>
      </c>
      <c r="C45" s="170"/>
      <c r="D45" s="170"/>
      <c r="E45" s="170">
        <f>'実質公債費比率（分子）の構造'!L$49</f>
        <v>86</v>
      </c>
      <c r="F45" s="170"/>
      <c r="G45" s="170"/>
      <c r="H45" s="170">
        <f>'実質公債費比率（分子）の構造'!M$49</f>
        <v>72</v>
      </c>
      <c r="I45" s="170"/>
      <c r="J45" s="170"/>
      <c r="K45" s="170">
        <f>'実質公債費比率（分子）の構造'!N$49</f>
        <v>71</v>
      </c>
      <c r="L45" s="170"/>
      <c r="M45" s="170"/>
      <c r="N45" s="170">
        <f>'実質公債費比率（分子）の構造'!O$49</f>
        <v>76</v>
      </c>
      <c r="O45" s="170"/>
      <c r="P45" s="170"/>
    </row>
    <row r="46" spans="1:16" x14ac:dyDescent="0.2">
      <c r="A46" s="170" t="s">
        <v>64</v>
      </c>
      <c r="B46" s="170">
        <f>'実質公債費比率（分子）の構造'!K$48</f>
        <v>254</v>
      </c>
      <c r="C46" s="170"/>
      <c r="D46" s="170"/>
      <c r="E46" s="170">
        <f>'実質公債費比率（分子）の構造'!L$48</f>
        <v>265</v>
      </c>
      <c r="F46" s="170"/>
      <c r="G46" s="170"/>
      <c r="H46" s="170">
        <f>'実質公債費比率（分子）の構造'!M$48</f>
        <v>237</v>
      </c>
      <c r="I46" s="170"/>
      <c r="J46" s="170"/>
      <c r="K46" s="170">
        <f>'実質公債費比率（分子）の構造'!N$48</f>
        <v>241</v>
      </c>
      <c r="L46" s="170"/>
      <c r="M46" s="170"/>
      <c r="N46" s="170">
        <f>'実質公債費比率（分子）の構造'!O$48</f>
        <v>222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292</v>
      </c>
      <c r="C49" s="170"/>
      <c r="D49" s="170"/>
      <c r="E49" s="170">
        <f>'実質公債費比率（分子）の構造'!L$45</f>
        <v>302</v>
      </c>
      <c r="F49" s="170"/>
      <c r="G49" s="170"/>
      <c r="H49" s="170">
        <f>'実質公債費比率（分子）の構造'!M$45</f>
        <v>323</v>
      </c>
      <c r="I49" s="170"/>
      <c r="J49" s="170"/>
      <c r="K49" s="170">
        <f>'実質公債費比率（分子）の構造'!N$45</f>
        <v>339</v>
      </c>
      <c r="L49" s="170"/>
      <c r="M49" s="170"/>
      <c r="N49" s="170">
        <f>'実質公債費比率（分子）の構造'!O$45</f>
        <v>349</v>
      </c>
      <c r="O49" s="170"/>
      <c r="P49" s="170"/>
    </row>
    <row r="50" spans="1:16" x14ac:dyDescent="0.2">
      <c r="A50" s="170" t="s">
        <v>67</v>
      </c>
      <c r="B50" s="170" t="e">
        <f>NA()</f>
        <v>#N/A</v>
      </c>
      <c r="C50" s="170">
        <f>IF(ISNUMBER('実質公債費比率（分子）の構造'!K$53),'実質公債費比率（分子）の構造'!K$53,NA())</f>
        <v>185</v>
      </c>
      <c r="D50" s="170" t="e">
        <f>NA()</f>
        <v>#N/A</v>
      </c>
      <c r="E50" s="170" t="e">
        <f>NA()</f>
        <v>#N/A</v>
      </c>
      <c r="F50" s="170">
        <f>IF(ISNUMBER('実質公債費比率（分子）の構造'!L$53),'実質公債費比率（分子）の構造'!L$53,NA())</f>
        <v>220</v>
      </c>
      <c r="G50" s="170" t="e">
        <f>NA()</f>
        <v>#N/A</v>
      </c>
      <c r="H50" s="170" t="e">
        <f>NA()</f>
        <v>#N/A</v>
      </c>
      <c r="I50" s="170">
        <f>IF(ISNUMBER('実質公債費比率（分子）の構造'!M$53),'実質公債費比率（分子）の構造'!M$53,NA())</f>
        <v>189</v>
      </c>
      <c r="J50" s="170" t="e">
        <f>NA()</f>
        <v>#N/A</v>
      </c>
      <c r="K50" s="170" t="e">
        <f>NA()</f>
        <v>#N/A</v>
      </c>
      <c r="L50" s="170">
        <f>IF(ISNUMBER('実質公債費比率（分子）の構造'!N$53),'実質公債費比率（分子）の構造'!N$53,NA())</f>
        <v>226</v>
      </c>
      <c r="M50" s="170" t="e">
        <f>NA()</f>
        <v>#N/A</v>
      </c>
      <c r="N50" s="170" t="e">
        <f>NA()</f>
        <v>#N/A</v>
      </c>
      <c r="O50" s="170">
        <f>IF(ISNUMBER('実質公債費比率（分子）の構造'!O$53),'実質公債費比率（分子）の構造'!O$53,NA())</f>
        <v>228</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3682</v>
      </c>
      <c r="E56" s="169"/>
      <c r="F56" s="169"/>
      <c r="G56" s="169">
        <f>'将来負担比率（分子）の構造'!J$52</f>
        <v>3688</v>
      </c>
      <c r="H56" s="169"/>
      <c r="I56" s="169"/>
      <c r="J56" s="169">
        <f>'将来負担比率（分子）の構造'!K$52</f>
        <v>2594</v>
      </c>
      <c r="K56" s="169"/>
      <c r="L56" s="169"/>
      <c r="M56" s="169">
        <f>'将来負担比率（分子）の構造'!L$52</f>
        <v>3567</v>
      </c>
      <c r="N56" s="169"/>
      <c r="O56" s="169"/>
      <c r="P56" s="169">
        <f>'将来負担比率（分子）の構造'!M$52</f>
        <v>3789</v>
      </c>
    </row>
    <row r="57" spans="1:16" x14ac:dyDescent="0.2">
      <c r="A57" s="169" t="s">
        <v>42</v>
      </c>
      <c r="B57" s="169"/>
      <c r="C57" s="169"/>
      <c r="D57" s="169">
        <f>'将来負担比率（分子）の構造'!I$51</f>
        <v>3</v>
      </c>
      <c r="E57" s="169"/>
      <c r="F57" s="169"/>
      <c r="G57" s="169">
        <f>'将来負担比率（分子）の構造'!J$51</f>
        <v>1</v>
      </c>
      <c r="H57" s="169"/>
      <c r="I57" s="169"/>
      <c r="J57" s="169" t="str">
        <f>'将来負担比率（分子）の構造'!K$51</f>
        <v>-</v>
      </c>
      <c r="K57" s="169"/>
      <c r="L57" s="169"/>
      <c r="M57" s="169">
        <f>'将来負担比率（分子）の構造'!L$51</f>
        <v>69</v>
      </c>
      <c r="N57" s="169"/>
      <c r="O57" s="169"/>
      <c r="P57" s="169">
        <f>'将来負担比率（分子）の構造'!M$51</f>
        <v>47</v>
      </c>
    </row>
    <row r="58" spans="1:16" x14ac:dyDescent="0.2">
      <c r="A58" s="169" t="s">
        <v>41</v>
      </c>
      <c r="B58" s="169"/>
      <c r="C58" s="169"/>
      <c r="D58" s="169">
        <f>'将来負担比率（分子）の構造'!I$50</f>
        <v>4557</v>
      </c>
      <c r="E58" s="169"/>
      <c r="F58" s="169"/>
      <c r="G58" s="169">
        <f>'将来負担比率（分子）の構造'!J$50</f>
        <v>4679</v>
      </c>
      <c r="H58" s="169"/>
      <c r="I58" s="169"/>
      <c r="J58" s="169">
        <f>'将来負担比率（分子）の構造'!K$50</f>
        <v>4836</v>
      </c>
      <c r="K58" s="169"/>
      <c r="L58" s="169"/>
      <c r="M58" s="169">
        <f>'将来負担比率（分子）の構造'!L$50</f>
        <v>5162</v>
      </c>
      <c r="N58" s="169"/>
      <c r="O58" s="169"/>
      <c r="P58" s="169">
        <f>'将来負担比率（分子）の構造'!M$50</f>
        <v>5036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167</v>
      </c>
      <c r="C61" s="169"/>
      <c r="D61" s="169"/>
      <c r="E61" s="169">
        <f>'将来負担比率（分子）の構造'!J$46</f>
        <v>161</v>
      </c>
      <c r="F61" s="169"/>
      <c r="G61" s="169"/>
      <c r="H61" s="169">
        <f>'将来負担比率（分子）の構造'!K$46</f>
        <v>156</v>
      </c>
      <c r="I61" s="169"/>
      <c r="J61" s="169"/>
      <c r="K61" s="169">
        <f>'将来負担比率（分子）の構造'!L$46</f>
        <v>449</v>
      </c>
      <c r="L61" s="169"/>
      <c r="M61" s="169"/>
      <c r="N61" s="169">
        <f>'将来負担比率（分子）の構造'!M$46</f>
        <v>144</v>
      </c>
      <c r="O61" s="169"/>
      <c r="P61" s="169"/>
    </row>
    <row r="62" spans="1:16" x14ac:dyDescent="0.2">
      <c r="A62" s="169" t="s">
        <v>35</v>
      </c>
      <c r="B62" s="169">
        <f>'将来負担比率（分子）の構造'!I$45</f>
        <v>1054</v>
      </c>
      <c r="C62" s="169"/>
      <c r="D62" s="169"/>
      <c r="E62" s="169">
        <f>'将来負担比率（分子）の構造'!J$45</f>
        <v>1075</v>
      </c>
      <c r="F62" s="169"/>
      <c r="G62" s="169"/>
      <c r="H62" s="169">
        <f>'将来負担比率（分子）の構造'!K$45</f>
        <v>1052</v>
      </c>
      <c r="I62" s="169"/>
      <c r="J62" s="169"/>
      <c r="K62" s="169">
        <f>'将来負担比率（分子）の構造'!L$45</f>
        <v>1006</v>
      </c>
      <c r="L62" s="169"/>
      <c r="M62" s="169"/>
      <c r="N62" s="169">
        <f>'将来負担比率（分子）の構造'!M$45</f>
        <v>958</v>
      </c>
      <c r="O62" s="169"/>
      <c r="P62" s="169"/>
    </row>
    <row r="63" spans="1:16" x14ac:dyDescent="0.2">
      <c r="A63" s="169" t="s">
        <v>34</v>
      </c>
      <c r="B63" s="169">
        <f>'将来負担比率（分子）の構造'!I$44</f>
        <v>644</v>
      </c>
      <c r="C63" s="169"/>
      <c r="D63" s="169"/>
      <c r="E63" s="169">
        <f>'将来負担比率（分子）の構造'!J$44</f>
        <v>695</v>
      </c>
      <c r="F63" s="169"/>
      <c r="G63" s="169"/>
      <c r="H63" s="169">
        <f>'将来負担比率（分子）の構造'!K$44</f>
        <v>623</v>
      </c>
      <c r="I63" s="169"/>
      <c r="J63" s="169"/>
      <c r="K63" s="169">
        <f>'将来負担比率（分子）の構造'!L$44</f>
        <v>549</v>
      </c>
      <c r="L63" s="169"/>
      <c r="M63" s="169"/>
      <c r="N63" s="169">
        <f>'将来負担比率（分子）の構造'!M$44</f>
        <v>483</v>
      </c>
      <c r="O63" s="169"/>
      <c r="P63" s="169"/>
    </row>
    <row r="64" spans="1:16" x14ac:dyDescent="0.2">
      <c r="A64" s="169" t="s">
        <v>33</v>
      </c>
      <c r="B64" s="169">
        <f>'将来負担比率（分子）の構造'!I$43</f>
        <v>1435</v>
      </c>
      <c r="C64" s="169"/>
      <c r="D64" s="169"/>
      <c r="E64" s="169">
        <f>'将来負担比率（分子）の構造'!J$43</f>
        <v>1229</v>
      </c>
      <c r="F64" s="169"/>
      <c r="G64" s="169"/>
      <c r="H64" s="169">
        <f>'将来負担比率（分子）の構造'!K$43</f>
        <v>1003</v>
      </c>
      <c r="I64" s="169"/>
      <c r="J64" s="169"/>
      <c r="K64" s="169">
        <f>'将来負担比率（分子）の構造'!L$43</f>
        <v>861</v>
      </c>
      <c r="L64" s="169"/>
      <c r="M64" s="169"/>
      <c r="N64" s="169">
        <f>'将来負担比率（分子）の構造'!M$43</f>
        <v>662</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2849</v>
      </c>
      <c r="C66" s="169"/>
      <c r="D66" s="169"/>
      <c r="E66" s="169">
        <f>'将来負担比率（分子）の構造'!J$41</f>
        <v>2814</v>
      </c>
      <c r="F66" s="169"/>
      <c r="G66" s="169"/>
      <c r="H66" s="169">
        <f>'将来負担比率（分子）の構造'!K$41</f>
        <v>3031</v>
      </c>
      <c r="I66" s="169"/>
      <c r="J66" s="169"/>
      <c r="K66" s="169">
        <f>'将来負担比率（分子）の構造'!L$41</f>
        <v>3093</v>
      </c>
      <c r="L66" s="169"/>
      <c r="M66" s="169"/>
      <c r="N66" s="169">
        <f>'将来負担比率（分子）の構造'!M$41</f>
        <v>3349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1229</v>
      </c>
      <c r="C72" s="173">
        <f>基金残高に係る経年分析!G55</f>
        <v>1230</v>
      </c>
      <c r="D72" s="173">
        <f>基金残高に係る経年分析!H55</f>
        <v>1223</v>
      </c>
    </row>
    <row r="73" spans="1:16" x14ac:dyDescent="0.2">
      <c r="A73" s="172" t="s">
        <v>74</v>
      </c>
      <c r="B73" s="173">
        <f>基金残高に係る経年分析!F56</f>
        <v>79</v>
      </c>
      <c r="C73" s="173">
        <f>基金残高に係る経年分析!G56</f>
        <v>79</v>
      </c>
      <c r="D73" s="173">
        <f>基金残高に係る経年分析!H56</f>
        <v>22</v>
      </c>
    </row>
    <row r="74" spans="1:16" x14ac:dyDescent="0.2">
      <c r="A74" s="172" t="s">
        <v>75</v>
      </c>
      <c r="B74" s="173">
        <f>基金残高に係る経年分析!F57</f>
        <v>2977</v>
      </c>
      <c r="C74" s="173">
        <f>基金残高に係る経年分析!G57</f>
        <v>3308</v>
      </c>
      <c r="D74" s="173">
        <f>基金残高に係る経年分析!H57</f>
        <v>3258</v>
      </c>
    </row>
  </sheetData>
  <sheetProtection algorithmName="SHA-512" hashValue="4fLfqxHYc1hr9Zz4sBww9GVBbSWMGMKCtxXk1/7wHVJCFnGWXAQJurT2GflWJdFFuMx2WCA0F7OY+WTyhCzKWQ==" saltValue="h92uwn3/NBmkKEVix/bj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中村 惇志</cp:lastModifiedBy>
  <cp:lastPrinted>2025-03-06T05:51:46Z</cp:lastPrinted>
  <dcterms:created xsi:type="dcterms:W3CDTF">2025-02-19T02:31:20Z</dcterms:created>
  <dcterms:modified xsi:type="dcterms:W3CDTF">2025-03-19T02:08:04Z</dcterms:modified>
  <cp:category/>
</cp:coreProperties>
</file>